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65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'стр.1'!$A$1:$DH$45</definedName>
    <definedName name="_xlnm.Print_Area" localSheetId="1">'стр.2_3'!$A$1:$DD$81</definedName>
    <definedName name="_xlnm.Print_Area" localSheetId="2">'стр.4-7'!$A$1:$E$259</definedName>
  </definedNames>
  <calcPr fullCalcOnLoad="1"/>
</workbook>
</file>

<file path=xl/sharedStrings.xml><?xml version="1.0" encoding="utf-8"?>
<sst xmlns="http://schemas.openxmlformats.org/spreadsheetml/2006/main" count="393" uniqueCount="211">
  <si>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</si>
  <si>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</si>
  <si>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</si>
  <si>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</si>
  <si>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</si>
  <si>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</si>
  <si>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</si>
  <si>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</si>
  <si>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</si>
  <si>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</si>
  <si>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</si>
  <si>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</si>
  <si>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</si>
  <si>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</si>
  <si>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</si>
  <si>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</si>
  <si>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</si>
  <si>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</si>
  <si>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</si>
  <si>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</si>
  <si>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</si>
  <si>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</si>
  <si>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</si>
  <si>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</si>
  <si>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</si>
  <si>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</si>
  <si>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</si>
  <si>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</si>
  <si>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</si>
  <si>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</si>
  <si>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</si>
  <si>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</si>
  <si>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</si>
  <si>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</si>
  <si>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</si>
  <si>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</si>
  <si>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</si>
  <si>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</si>
  <si>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</si>
  <si>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</si>
  <si>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</si>
  <si>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</si>
  <si>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</si>
  <si>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</si>
  <si>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</si>
  <si>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</si>
  <si>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</si>
  <si>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</si>
  <si>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</si>
  <si>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</si>
  <si>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</si>
  <si>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</si>
  <si>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</si>
  <si>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</si>
  <si>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</si>
  <si>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</si>
  <si>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</si>
  <si>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</si>
  <si>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</si>
  <si>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</si>
  <si>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</si>
  <si>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</si>
  <si>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</si>
  <si>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</si>
  <si>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</si>
  <si>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</si>
  <si>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</si>
  <si>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</si>
  <si>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</si>
  <si>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</si>
  <si>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</si>
  <si>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</si>
  <si>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</si>
  <si>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</si>
  <si>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</si>
  <si>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</si>
  <si>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</si>
  <si>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</si>
  <si>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</si>
  <si>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</si>
  <si>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</si>
  <si>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</si>
  <si>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</si>
  <si>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</si>
  <si>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</si>
  <si>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</si>
  <si>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</si>
  <si>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</si>
  <si>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</si>
  <si>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</si>
  <si>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</si>
  <si>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</si>
  <si>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</si>
  <si>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</si>
  <si>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</si>
  <si>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</si>
  <si>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</si>
  <si>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</si>
  <si>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</si>
  <si>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</si>
  <si>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</si>
  <si>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</si>
  <si>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</si>
  <si>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</si>
  <si>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</si>
  <si>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</si>
  <si>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</si>
  <si>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</si>
  <si>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</si>
  <si>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</si>
  <si>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05.01.612</t>
  </si>
  <si>
    <t>Долгосрочная целевая программа города Пензы "Здоровый ребенок" на 2011-2013 годы</t>
  </si>
  <si>
    <t>04.02.000</t>
  </si>
  <si>
    <t>Аренда</t>
  </si>
  <si>
    <t>04.04.000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</si>
  <si>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</si>
  <si>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</si>
  <si>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</si>
  <si>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</si>
  <si>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</si>
  <si>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</si>
  <si>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</si>
  <si>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Ю.А.Голодяев</t>
  </si>
  <si>
    <t>Управление образования города Пензы</t>
  </si>
  <si>
    <t>440033 г.Пенза Ул.Медицинская 1-а</t>
  </si>
  <si>
    <t>Субсидии на иные цели за счет средств бюджета города Пензы</t>
  </si>
  <si>
    <t>О.И.Еськина</t>
  </si>
  <si>
    <t>Долгосрочная целевая программа "Организация отдыха,оздоровления,занятости детей и подростков в городе Пензе на 2011-2015гг"</t>
  </si>
  <si>
    <t>Долгосрочная целевая программа "Многодетная семья" на 2011-2013 годы</t>
  </si>
  <si>
    <t>Долгосрочная целевая программа "Школьное молоко" на 2011-2013 годы</t>
  </si>
  <si>
    <t>24025306</t>
  </si>
  <si>
    <t>05.10.612</t>
  </si>
  <si>
    <t>Начальник Управления образования города Пензы</t>
  </si>
  <si>
    <t>Исполнитель       гл.бухгалтер                                       О.И.Еськина                               57-26-89</t>
  </si>
  <si>
    <t>05.01.911</t>
  </si>
  <si>
    <t xml:space="preserve">        Создание условий для предоставления общедоступного и бесплатного общего образования</t>
  </si>
  <si>
    <t>05.01.611</t>
  </si>
  <si>
    <t xml:space="preserve">       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</si>
  <si>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        Обеспечение обучающихся 1-11 классов горячим питанием</t>
  </si>
  <si>
    <t xml:space="preserve">Субсидии бюджетным учреждениям на иные цели </t>
  </si>
  <si>
    <t>383</t>
  </si>
  <si>
    <t xml:space="preserve">        Субвенция на исполнение отдельных государственных полномочий 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</si>
  <si>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          Заработная плата</t>
  </si>
  <si>
    <t xml:space="preserve">          Начисления на выплаты по оплате труда</t>
  </si>
  <si>
    <t xml:space="preserve">          Работы, услуги по содержанию имущества</t>
  </si>
  <si>
    <t>S333</t>
  </si>
  <si>
    <t xml:space="preserve">            Начисления на выплаты по оплате труда</t>
  </si>
  <si>
    <t xml:space="preserve">            Коммунальные услуги</t>
  </si>
  <si>
    <t xml:space="preserve">        Расходы на мероприятия по выполнению наказов избирателей, поступивших депутатам Пензенской городской Думы по учреждениям образования</t>
  </si>
  <si>
    <t>Уплата прочих налогов и сборов</t>
  </si>
  <si>
    <t xml:space="preserve">      Исполнение судебных решений</t>
  </si>
  <si>
    <t>3.2. Кредиторская задолженность по расчетам с поставщиками и подрядчиками за счет средств бюджета города Пензы, всего:</t>
  </si>
  <si>
    <t>И.Э.Авдонина</t>
  </si>
  <si>
    <t>Муниципальное бюджетное общеобразовательное учреждение средняя общеобразовательная школа № 66 г. Пензы</t>
  </si>
  <si>
    <t>1.1. Цели деятельности муниципального бюджетного учреждения (подразделения):</t>
  </si>
  <si>
    <t>• усвоение учащимися образовательных программ, реализуемых Школой;
• создание условий для творческого развития самостоятельной гармонично развитой творческой личности, способной адаптироваться к изменяющимся условиям социума;
• формирование общей культуры учащихся на основе усвоения обязательного минимума содержания общеобразовательных программ;
• достижение учащимися соответствующего образовательного уровня;
• воспитание у учащихся гражданственности, патриотизма, трудолюбия, уважения к правам и свободам человека, любви к окружающей природе, семье;
• создание основы для осознанного выбора последующего освоения профессиональных программ выпускниками Школы.</t>
  </si>
  <si>
    <t>• обеспечение общего образования, установленного государственным стандартом для общеобразовательных школ;
• обеспечение образования на уровне, отвечающем быстрому развитию науки и позволяющем личности интегрироваться в систему мировых и национальных культур;
• реализация идеи общего, интеллектуального, нравственного развития личности средствами гуманитаризации содержания образования;
• изучение дополнительных курсов и дисциплин;
• максимальное использование дисциплин для формирования духовной сферы личности;
• формирование личности с разносторонним интеллектом, навыками исследовательского труда, высоким уровнем культуры, готовой к осознанному выбору и освоению профессиональных образовательных программ;
• подготовка выпускников к осознанному выбору профессии, самостоятельному творческому обучению в ВУЗах;
• взаимодействие с семьей учащегося для полноценного развития личности.</t>
  </si>
  <si>
    <t xml:space="preserve">• проводить самостоятельно профессиональную подготовку учащихся.
• проводить  профессиональную подготовку учащихся по договорам и совместно с предприятиями, учреждениями, организациями.
• организовать обучение по программам углубленного изучения отдельных дисциплин, не предусмотренных учебным планом, сверх часов и сверх программ.
• создавать кружки по:
 обучению игре на музыкальных инструментах;
 фото-, кино-, видео, радиоделу;
 кройке и шитью, вязанию, домоводству;
 танцам.
• создавать студии, группы, школы, факультативы, работающие по программам дополнительного образования детей:
 по обучению живописи, графике, скульптуре, народным промыслам;
 по изучению истории мировой культуры,
 а также иные группы художественно - эстетической направленности.
• организовывать учебные группы для обучения детей с отклонениями в развитии.
• организовывать группы по адаптации и подготовке детей к обучению в школе (школа раннего развития детей).
• организовывать группы для занятий с логопедом.
1.4. Сдавать в аренду имущество, полученное от Учредителя или приобретенное Школой.
</t>
  </si>
  <si>
    <t>3.2.1. по начислениям на выплаты по оплате труда</t>
  </si>
  <si>
    <t>3.2.2. по оплате услуг связи</t>
  </si>
  <si>
    <t>3.2.3. по оплате  арендной платы за пользование имуществом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</si>
  <si>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</si>
  <si>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</si>
  <si>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</si>
  <si>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</si>
  <si>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</si>
  <si>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</si>
  <si>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</si>
  <si>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</si>
  <si>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</si>
  <si>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</si>
  <si>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</si>
  <si>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</si>
  <si>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</si>
  <si>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</si>
  <si>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</si>
  <si>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</si>
  <si>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</si>
  <si>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</si>
  <si>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</si>
  <si>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</si>
  <si>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</si>
  <si>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</si>
  <si>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</si>
  <si>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5834006520/583401001</t>
  </si>
  <si>
    <t>Приведение зданий,сооружений и территорий и материально-технической базы учреждения общего и дополнительного образования в соответствии с  современными требованиями и нормами</t>
  </si>
  <si>
    <t>Расходы на организацию питания детей в оздоровительных лагерях с дневным пребыванием в каникулярное время</t>
  </si>
  <si>
    <t>1210521010</t>
  </si>
  <si>
    <t xml:space="preserve">     Расходы на    создание условий для предоставления общедоступного и бесплатного общего образования</t>
  </si>
  <si>
    <t xml:space="preserve">        Исполнение судебных решений</t>
  </si>
  <si>
    <t xml:space="preserve">                Прочие расходы</t>
  </si>
  <si>
    <t>Арендная плата</t>
  </si>
  <si>
    <t>Услуга № 1- деятельность столовой</t>
  </si>
  <si>
    <t>Услуга №2- дополнительные платные образовательные услуги</t>
  </si>
  <si>
    <t>Услуга № 3 -возмещение коммунальных услуг</t>
  </si>
  <si>
    <t>Услуга № 4 -Организация пришкольного лагеря</t>
  </si>
  <si>
    <t>Молодежная политика</t>
  </si>
  <si>
    <t xml:space="preserve">        Расходы на обеспечение обучающихся 1-11 классов горячим питанием</t>
  </si>
  <si>
    <t xml:space="preserve">        Расходы на приведение зданий, сооружений, территории и материально-технической базы учреждений общего и дополнительного образования в соответствие с современными требованиями и нормами</t>
  </si>
  <si>
    <t xml:space="preserve">        Расходы на организацию отдыха детей в оздоровительных лагерях с дневным пребыванием в каникулярное время</t>
  </si>
  <si>
    <t>показатели по закупкам</t>
  </si>
  <si>
    <t>января</t>
  </si>
  <si>
    <t>18</t>
  </si>
  <si>
    <t>Субвенция  на организацию отдыха детей в оздоровительных лагерях с дневным пребыванием в каникулярное время</t>
  </si>
  <si>
    <t>д.б</t>
  </si>
  <si>
    <t>2016год</t>
  </si>
  <si>
    <t>2016 год</t>
  </si>
  <si>
    <t>09</t>
  </si>
  <si>
    <t>01</t>
  </si>
  <si>
    <t>01.01.2018</t>
  </si>
  <si>
    <t>09.01.2018г.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</si>
</sst>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6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10"/>
      <name val="Cambria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Cambria"/>
      <family val="1"/>
    </font>
    <font>
      <sz val="12"/>
      <color indexed="10"/>
      <name val="Cambria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u val="single"/>
      <sz val="11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6"/>
      <color rgb="FFFF0000"/>
      <name val="Times New Roman"/>
      <family val="1"/>
    </font>
    <font>
      <sz val="11"/>
      <color rgb="FFFF0000"/>
      <name val="Cambria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Cambria"/>
      <family val="1"/>
    </font>
    <font>
      <i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rgb="FF000000"/>
      <name val="Times New Roman"/>
      <family val="1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9" fontId="57" fillId="0" borderId="1">
      <alignment horizontal="center" vertical="top" shrinkToFit="1"/>
      <protection/>
    </xf>
    <xf numFmtId="0" fontId="58" fillId="0" borderId="1">
      <alignment vertical="top" wrapText="1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8" borderId="8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5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NumberFormat="1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0" fillId="0" borderId="0" xfId="0" applyNumberFormat="1" applyFont="1" applyBorder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0" fillId="0" borderId="0" xfId="0" applyFont="1" applyAlignment="1">
      <alignment horizontal="right" wrapText="1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wrapText="1"/>
    </xf>
    <xf numFmtId="49" fontId="40" fillId="0" borderId="0" xfId="0" applyNumberFormat="1" applyFont="1" applyFill="1" applyBorder="1" applyAlignment="1">
      <alignment horizontal="center" vertical="top"/>
    </xf>
    <xf numFmtId="0" fontId="7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10" fillId="0" borderId="11" xfId="54" applyFont="1" applyBorder="1" applyAlignment="1">
      <alignment horizontal="center" vertical="top" wrapText="1"/>
      <protection/>
    </xf>
    <xf numFmtId="0" fontId="10" fillId="0" borderId="12" xfId="54" applyFont="1" applyBorder="1" applyAlignment="1">
      <alignment horizontal="center"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8" fillId="0" borderId="14" xfId="54" applyFont="1" applyBorder="1" applyAlignment="1">
      <alignment vertical="top" wrapText="1"/>
      <protection/>
    </xf>
    <xf numFmtId="0" fontId="8" fillId="0" borderId="14" xfId="54" applyFont="1" applyBorder="1" applyAlignment="1">
      <alignment horizontal="center" vertical="top" wrapText="1"/>
      <protection/>
    </xf>
    <xf numFmtId="171" fontId="6" fillId="0" borderId="0" xfId="0" applyNumberFormat="1" applyFont="1" applyAlignment="1">
      <alignment/>
    </xf>
    <xf numFmtId="0" fontId="10" fillId="0" borderId="13" xfId="54" applyFont="1" applyBorder="1" applyAlignment="1">
      <alignment wrapText="1"/>
      <protection/>
    </xf>
    <xf numFmtId="0" fontId="10" fillId="0" borderId="14" xfId="54" applyFont="1" applyBorder="1" applyAlignment="1">
      <alignment vertical="top" wrapText="1"/>
      <protection/>
    </xf>
    <xf numFmtId="0" fontId="10" fillId="0" borderId="14" xfId="54" applyFont="1" applyBorder="1" applyAlignment="1">
      <alignment horizontal="center" vertical="top" wrapText="1"/>
      <protection/>
    </xf>
    <xf numFmtId="0" fontId="75" fillId="0" borderId="1" xfId="0" applyFont="1" applyBorder="1" applyAlignment="1">
      <alignment horizontal="left" vertical="top" wrapText="1"/>
    </xf>
    <xf numFmtId="0" fontId="14" fillId="0" borderId="14" xfId="54" applyFont="1" applyBorder="1" applyAlignment="1">
      <alignment horizontal="center" vertical="top" wrapText="1"/>
      <protection/>
    </xf>
    <xf numFmtId="0" fontId="8" fillId="0" borderId="14" xfId="54" applyFont="1" applyBorder="1">
      <alignment/>
      <protection/>
    </xf>
    <xf numFmtId="0" fontId="8" fillId="0" borderId="14" xfId="54" applyFont="1" applyBorder="1" applyAlignment="1">
      <alignment horizontal="center" wrapText="1"/>
      <protection/>
    </xf>
    <xf numFmtId="0" fontId="10" fillId="0" borderId="13" xfId="54" applyFont="1" applyBorder="1" applyAlignment="1">
      <alignment vertical="top"/>
      <protection/>
    </xf>
    <xf numFmtId="0" fontId="16" fillId="0" borderId="0" xfId="0" applyFont="1" applyAlignment="1">
      <alignment/>
    </xf>
    <xf numFmtId="0" fontId="13" fillId="0" borderId="13" xfId="54" applyFont="1" applyBorder="1" applyAlignment="1">
      <alignment wrapText="1"/>
      <protection/>
    </xf>
    <xf numFmtId="0" fontId="14" fillId="0" borderId="14" xfId="54" applyFont="1" applyBorder="1" applyAlignment="1">
      <alignment horizontal="center" wrapText="1"/>
      <protection/>
    </xf>
    <xf numFmtId="0" fontId="13" fillId="0" borderId="13" xfId="54" applyFont="1" applyBorder="1" applyAlignment="1">
      <alignment vertical="top" wrapText="1"/>
      <protection/>
    </xf>
    <xf numFmtId="0" fontId="13" fillId="0" borderId="14" xfId="54" applyFont="1" applyBorder="1" applyAlignment="1">
      <alignment horizontal="right" vertical="top" wrapText="1"/>
      <protection/>
    </xf>
    <xf numFmtId="0" fontId="10" fillId="0" borderId="14" xfId="54" applyFont="1" applyBorder="1">
      <alignment/>
      <protection/>
    </xf>
    <xf numFmtId="0" fontId="8" fillId="0" borderId="15" xfId="54" applyFont="1" applyBorder="1" applyAlignment="1">
      <alignment horizontal="center" wrapText="1"/>
      <protection/>
    </xf>
    <xf numFmtId="0" fontId="6" fillId="0" borderId="0" xfId="0" applyFont="1" applyAlignment="1">
      <alignment horizontal="right"/>
    </xf>
    <xf numFmtId="171" fontId="11" fillId="0" borderId="16" xfId="54" applyNumberFormat="1" applyFont="1" applyBorder="1" applyAlignment="1">
      <alignment horizontal="center" vertical="top" wrapText="1"/>
      <protection/>
    </xf>
    <xf numFmtId="171" fontId="11" fillId="0" borderId="17" xfId="54" applyNumberFormat="1" applyFont="1" applyBorder="1" applyAlignment="1">
      <alignment horizontal="center" vertical="top" wrapText="1"/>
      <protection/>
    </xf>
    <xf numFmtId="171" fontId="9" fillId="0" borderId="17" xfId="54" applyNumberFormat="1" applyFont="1" applyBorder="1" applyAlignment="1">
      <alignment horizontal="center" vertical="top" wrapText="1"/>
      <protection/>
    </xf>
    <xf numFmtId="171" fontId="12" fillId="0" borderId="17" xfId="54" applyNumberFormat="1" applyFont="1" applyBorder="1" applyAlignment="1">
      <alignment horizontal="center" vertical="top" wrapText="1"/>
      <protection/>
    </xf>
    <xf numFmtId="171" fontId="11" fillId="34" borderId="17" xfId="54" applyNumberFormat="1" applyFont="1" applyFill="1" applyBorder="1" applyAlignment="1">
      <alignment horizontal="center" vertical="top" wrapText="1"/>
      <protection/>
    </xf>
    <xf numFmtId="171" fontId="15" fillId="3" borderId="17" xfId="54" applyNumberFormat="1" applyFont="1" applyFill="1" applyBorder="1" applyAlignment="1">
      <alignment horizontal="center" vertical="top" wrapText="1"/>
      <protection/>
    </xf>
    <xf numFmtId="171" fontId="11" fillId="3" borderId="17" xfId="54" applyNumberFormat="1" applyFont="1" applyFill="1" applyBorder="1" applyAlignment="1">
      <alignment horizontal="center" vertical="top" wrapText="1"/>
      <protection/>
    </xf>
    <xf numFmtId="171" fontId="18" fillId="0" borderId="17" xfId="54" applyNumberFormat="1" applyFont="1" applyBorder="1" applyAlignment="1">
      <alignment horizontal="center" vertical="top" wrapText="1"/>
      <protection/>
    </xf>
    <xf numFmtId="171" fontId="15" fillId="35" borderId="17" xfId="54" applyNumberFormat="1" applyFont="1" applyFill="1" applyBorder="1" applyAlignment="1">
      <alignment horizontal="center" vertical="top" wrapText="1"/>
      <protection/>
    </xf>
    <xf numFmtId="171" fontId="9" fillId="36" borderId="17" xfId="54" applyNumberFormat="1" applyFont="1" applyFill="1" applyBorder="1" applyAlignment="1">
      <alignment horizontal="center" vertical="top" wrapText="1"/>
      <protection/>
    </xf>
    <xf numFmtId="171" fontId="9" fillId="36" borderId="18" xfId="54" applyNumberFormat="1" applyFont="1" applyFill="1" applyBorder="1" applyAlignment="1">
      <alignment horizontal="center" vertical="top" wrapText="1"/>
      <protection/>
    </xf>
    <xf numFmtId="171" fontId="9" fillId="0" borderId="18" xfId="54" applyNumberFormat="1" applyFont="1" applyBorder="1" applyAlignment="1">
      <alignment horizontal="center" vertical="top" wrapText="1"/>
      <protection/>
    </xf>
    <xf numFmtId="171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171" fontId="76" fillId="0" borderId="17" xfId="54" applyNumberFormat="1" applyFont="1" applyBorder="1" applyAlignment="1">
      <alignment horizontal="center" vertical="top" wrapText="1"/>
      <protection/>
    </xf>
    <xf numFmtId="0" fontId="75" fillId="0" borderId="1" xfId="34" applyNumberFormat="1" applyFont="1" applyProtection="1">
      <alignment vertical="top" wrapText="1"/>
      <protection/>
    </xf>
    <xf numFmtId="0" fontId="10" fillId="0" borderId="14" xfId="54" applyFont="1" applyBorder="1" applyAlignment="1">
      <alignment horizontal="left"/>
      <protection/>
    </xf>
    <xf numFmtId="0" fontId="75" fillId="0" borderId="1" xfId="34" applyNumberFormat="1" applyFont="1" applyAlignment="1" applyProtection="1">
      <alignment horizontal="left" vertical="top" wrapText="1"/>
      <protection/>
    </xf>
    <xf numFmtId="171" fontId="9" fillId="35" borderId="17" xfId="54" applyNumberFormat="1" applyFont="1" applyFill="1" applyBorder="1" applyAlignment="1">
      <alignment horizontal="center" vertical="top" wrapText="1"/>
      <protection/>
    </xf>
    <xf numFmtId="0" fontId="16" fillId="0" borderId="14" xfId="54" applyFont="1" applyBorder="1">
      <alignment/>
      <protection/>
    </xf>
    <xf numFmtId="0" fontId="10" fillId="0" borderId="14" xfId="54" applyFont="1" applyBorder="1" applyAlignment="1">
      <alignment horizontal="left" vertical="top" wrapText="1"/>
      <protection/>
    </xf>
    <xf numFmtId="0" fontId="8" fillId="0" borderId="14" xfId="54" applyFont="1" applyBorder="1" applyAlignment="1">
      <alignment horizontal="left"/>
      <protection/>
    </xf>
    <xf numFmtId="2" fontId="4" fillId="0" borderId="0" xfId="0" applyNumberFormat="1" applyFont="1" applyAlignment="1">
      <alignment/>
    </xf>
    <xf numFmtId="0" fontId="8" fillId="0" borderId="0" xfId="54" applyFont="1" applyBorder="1">
      <alignment/>
      <protection/>
    </xf>
    <xf numFmtId="49" fontId="75" fillId="0" borderId="1" xfId="33" applyNumberFormat="1" applyFont="1" applyAlignment="1" applyProtection="1">
      <alignment horizontal="left" vertical="top" shrinkToFit="1"/>
      <protection/>
    </xf>
    <xf numFmtId="0" fontId="75" fillId="0" borderId="1" xfId="34" applyNumberFormat="1" applyFont="1" applyAlignment="1" applyProtection="1">
      <alignment vertical="top" wrapText="1"/>
      <protection/>
    </xf>
    <xf numFmtId="0" fontId="8" fillId="0" borderId="15" xfId="54" applyFont="1" applyBorder="1" applyAlignment="1">
      <alignment horizontal="center" vertical="top" wrapText="1"/>
      <protection/>
    </xf>
    <xf numFmtId="171" fontId="9" fillId="0" borderId="14" xfId="54" applyNumberFormat="1" applyFont="1" applyBorder="1" applyAlignment="1">
      <alignment horizontal="center" vertical="top" wrapText="1"/>
      <protection/>
    </xf>
    <xf numFmtId="171" fontId="9" fillId="8" borderId="17" xfId="54" applyNumberFormat="1" applyFont="1" applyFill="1" applyBorder="1" applyAlignment="1">
      <alignment horizontal="center" vertical="top" wrapText="1"/>
      <protection/>
    </xf>
    <xf numFmtId="171" fontId="12" fillId="8" borderId="17" xfId="54" applyNumberFormat="1" applyFont="1" applyFill="1" applyBorder="1" applyAlignment="1">
      <alignment horizontal="center" vertical="top" wrapText="1"/>
      <protection/>
    </xf>
    <xf numFmtId="171" fontId="11" fillId="9" borderId="17" xfId="54" applyNumberFormat="1" applyFont="1" applyFill="1" applyBorder="1" applyAlignment="1">
      <alignment horizontal="center" vertical="top" wrapText="1"/>
      <protection/>
    </xf>
    <xf numFmtId="171" fontId="11" fillId="8" borderId="17" xfId="54" applyNumberFormat="1" applyFont="1" applyFill="1" applyBorder="1" applyAlignment="1">
      <alignment horizontal="center" vertical="top" wrapText="1"/>
      <protection/>
    </xf>
    <xf numFmtId="171" fontId="15" fillId="8" borderId="17" xfId="54" applyNumberFormat="1" applyFont="1" applyFill="1" applyBorder="1" applyAlignment="1">
      <alignment horizontal="center" vertical="top" wrapText="1"/>
      <protection/>
    </xf>
    <xf numFmtId="0" fontId="10" fillId="0" borderId="19" xfId="54" applyFont="1" applyBorder="1" applyAlignment="1">
      <alignment vertical="top" wrapText="1"/>
      <protection/>
    </xf>
    <xf numFmtId="171" fontId="9" fillId="0" borderId="20" xfId="54" applyNumberFormat="1" applyFont="1" applyBorder="1" applyAlignment="1">
      <alignment horizontal="center" vertical="top" wrapText="1"/>
      <protection/>
    </xf>
    <xf numFmtId="0" fontId="75" fillId="0" borderId="1" xfId="34" applyNumberFormat="1" applyFont="1" applyAlignment="1" applyProtection="1">
      <alignment horizontal="center" vertical="top" wrapText="1"/>
      <protection/>
    </xf>
    <xf numFmtId="171" fontId="11" fillId="8" borderId="14" xfId="54" applyNumberFormat="1" applyFont="1" applyFill="1" applyBorder="1" applyAlignment="1">
      <alignment horizontal="center" vertical="top" wrapText="1"/>
      <protection/>
    </xf>
    <xf numFmtId="171" fontId="11" fillId="0" borderId="14" xfId="54" applyNumberFormat="1" applyFont="1" applyBorder="1" applyAlignment="1">
      <alignment horizontal="center" vertical="top" wrapText="1"/>
      <protection/>
    </xf>
    <xf numFmtId="0" fontId="40" fillId="0" borderId="0" xfId="0" applyFont="1" applyAlignment="1">
      <alignment horizontal="left" wrapText="1"/>
    </xf>
    <xf numFmtId="0" fontId="42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40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42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 wrapText="1" indent="2"/>
    </xf>
    <xf numFmtId="0" fontId="40" fillId="0" borderId="22" xfId="0" applyFont="1" applyBorder="1" applyAlignment="1">
      <alignment horizontal="left"/>
    </xf>
    <xf numFmtId="0" fontId="40" fillId="0" borderId="21" xfId="0" applyFont="1" applyBorder="1" applyAlignment="1">
      <alignment horizontal="left" wrapText="1" indent="4"/>
    </xf>
    <xf numFmtId="0" fontId="40" fillId="0" borderId="21" xfId="0" applyFont="1" applyBorder="1" applyAlignment="1">
      <alignment horizontal="left" wrapText="1" indent="3"/>
    </xf>
    <xf numFmtId="0" fontId="40" fillId="0" borderId="21" xfId="0" applyFont="1" applyBorder="1" applyAlignment="1">
      <alignment horizontal="left" wrapText="1"/>
    </xf>
    <xf numFmtId="0" fontId="77" fillId="0" borderId="0" xfId="0" applyFont="1" applyAlignment="1">
      <alignment/>
    </xf>
    <xf numFmtId="0" fontId="78" fillId="0" borderId="14" xfId="54" applyFont="1" applyBorder="1">
      <alignment/>
      <protection/>
    </xf>
    <xf numFmtId="0" fontId="79" fillId="0" borderId="14" xfId="54" applyFont="1" applyBorder="1" applyAlignment="1">
      <alignment horizontal="left" vertical="top" wrapText="1"/>
      <protection/>
    </xf>
    <xf numFmtId="0" fontId="78" fillId="0" borderId="14" xfId="54" applyFont="1" applyBorder="1" applyAlignment="1">
      <alignment vertical="top" wrapText="1"/>
      <protection/>
    </xf>
    <xf numFmtId="0" fontId="16" fillId="0" borderId="14" xfId="54" applyFont="1" applyBorder="1" applyAlignment="1">
      <alignment horizontal="left"/>
      <protection/>
    </xf>
    <xf numFmtId="49" fontId="16" fillId="0" borderId="1" xfId="33" applyNumberFormat="1" applyFont="1" applyAlignment="1" applyProtection="1">
      <alignment horizontal="left" vertical="top" shrinkToFit="1"/>
      <protection/>
    </xf>
    <xf numFmtId="0" fontId="75" fillId="37" borderId="1" xfId="34" applyNumberFormat="1" applyFont="1" applyFill="1" applyProtection="1">
      <alignment vertical="top" wrapText="1"/>
      <protection/>
    </xf>
    <xf numFmtId="0" fontId="10" fillId="37" borderId="13" xfId="54" applyFont="1" applyFill="1" applyBorder="1" applyAlignment="1">
      <alignment vertical="top" wrapText="1"/>
      <protection/>
    </xf>
    <xf numFmtId="0" fontId="78" fillId="37" borderId="14" xfId="54" applyFont="1" applyFill="1" applyBorder="1">
      <alignment/>
      <protection/>
    </xf>
    <xf numFmtId="0" fontId="13" fillId="37" borderId="13" xfId="54" applyFont="1" applyFill="1" applyBorder="1" applyAlignment="1">
      <alignment vertical="top" wrapText="1"/>
      <protection/>
    </xf>
    <xf numFmtId="0" fontId="13" fillId="37" borderId="13" xfId="54" applyFont="1" applyFill="1" applyBorder="1" applyAlignment="1">
      <alignment wrapText="1"/>
      <protection/>
    </xf>
    <xf numFmtId="0" fontId="78" fillId="37" borderId="15" xfId="54" applyFont="1" applyFill="1" applyBorder="1">
      <alignment/>
      <protection/>
    </xf>
    <xf numFmtId="0" fontId="10" fillId="37" borderId="23" xfId="54" applyFont="1" applyFill="1" applyBorder="1" applyAlignment="1">
      <alignment vertical="top" wrapText="1"/>
      <protection/>
    </xf>
    <xf numFmtId="0" fontId="78" fillId="37" borderId="15" xfId="54" applyFont="1" applyFill="1" applyBorder="1" applyAlignment="1">
      <alignment vertical="top" wrapText="1"/>
      <protection/>
    </xf>
    <xf numFmtId="0" fontId="79" fillId="37" borderId="14" xfId="54" applyFont="1" applyFill="1" applyBorder="1" applyAlignment="1">
      <alignment vertical="top" wrapText="1"/>
      <protection/>
    </xf>
    <xf numFmtId="0" fontId="40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justify"/>
    </xf>
    <xf numFmtId="0" fontId="1" fillId="0" borderId="24" xfId="0" applyFont="1" applyBorder="1" applyAlignment="1">
      <alignment horizontal="left" vertical="top"/>
    </xf>
    <xf numFmtId="0" fontId="1" fillId="0" borderId="24" xfId="0" applyFont="1" applyBorder="1" applyAlignment="1">
      <alignment horizontal="left"/>
    </xf>
    <xf numFmtId="2" fontId="48" fillId="0" borderId="0" xfId="0" applyNumberFormat="1" applyFont="1" applyAlignment="1">
      <alignment/>
    </xf>
    <xf numFmtId="2" fontId="80" fillId="0" borderId="0" xfId="0" applyNumberFormat="1" applyFont="1" applyAlignment="1">
      <alignment/>
    </xf>
    <xf numFmtId="0" fontId="10" fillId="0" borderId="12" xfId="54" applyFont="1" applyBorder="1" applyAlignment="1">
      <alignment horizontal="right" vertical="top" wrapText="1"/>
      <protection/>
    </xf>
    <xf numFmtId="0" fontId="13" fillId="0" borderId="14" xfId="54" applyFont="1" applyBorder="1" applyAlignment="1">
      <alignment horizontal="right" wrapText="1"/>
      <protection/>
    </xf>
    <xf numFmtId="0" fontId="14" fillId="0" borderId="14" xfId="54" applyFont="1" applyBorder="1" applyAlignment="1">
      <alignment horizontal="right" wrapText="1"/>
      <protection/>
    </xf>
    <xf numFmtId="0" fontId="8" fillId="35" borderId="14" xfId="54" applyFont="1" applyFill="1" applyBorder="1" applyAlignment="1">
      <alignment horizontal="center" wrapText="1"/>
      <protection/>
    </xf>
    <xf numFmtId="0" fontId="6" fillId="35" borderId="0" xfId="0" applyFont="1" applyFill="1" applyAlignment="1">
      <alignment/>
    </xf>
    <xf numFmtId="0" fontId="78" fillId="35" borderId="14" xfId="54" applyFont="1" applyFill="1" applyBorder="1">
      <alignment/>
      <protection/>
    </xf>
    <xf numFmtId="0" fontId="16" fillId="35" borderId="14" xfId="54" applyFont="1" applyFill="1" applyBorder="1">
      <alignment/>
      <protection/>
    </xf>
    <xf numFmtId="171" fontId="9" fillId="38" borderId="17" xfId="54" applyNumberFormat="1" applyFont="1" applyFill="1" applyBorder="1" applyAlignment="1">
      <alignment horizontal="center" vertical="top" wrapText="1"/>
      <protection/>
    </xf>
    <xf numFmtId="0" fontId="10" fillId="35" borderId="14" xfId="54" applyFont="1" applyFill="1" applyBorder="1">
      <alignment/>
      <protection/>
    </xf>
    <xf numFmtId="0" fontId="10" fillId="0" borderId="14" xfId="54" applyFont="1" applyBorder="1" applyAlignment="1">
      <alignment wrapText="1"/>
      <protection/>
    </xf>
    <xf numFmtId="0" fontId="14" fillId="0" borderId="14" xfId="54" applyFont="1" applyBorder="1" applyAlignment="1">
      <alignment horizontal="right" vertical="top" wrapText="1"/>
      <protection/>
    </xf>
    <xf numFmtId="0" fontId="17" fillId="0" borderId="14" xfId="54" applyFont="1" applyBorder="1" applyAlignment="1">
      <alignment horizontal="right" wrapText="1"/>
      <protection/>
    </xf>
    <xf numFmtId="0" fontId="17" fillId="35" borderId="14" xfId="54" applyFont="1" applyFill="1" applyBorder="1" applyAlignment="1">
      <alignment horizontal="right" wrapText="1"/>
      <protection/>
    </xf>
    <xf numFmtId="0" fontId="13" fillId="35" borderId="14" xfId="54" applyFont="1" applyFill="1" applyBorder="1" applyAlignment="1">
      <alignment horizontal="right" wrapText="1"/>
      <protection/>
    </xf>
    <xf numFmtId="0" fontId="81" fillId="0" borderId="14" xfId="54" applyFont="1" applyBorder="1" applyAlignment="1">
      <alignment horizontal="right" wrapText="1"/>
      <protection/>
    </xf>
    <xf numFmtId="0" fontId="82" fillId="0" borderId="14" xfId="54" applyFont="1" applyBorder="1" applyAlignment="1">
      <alignment horizontal="right" vertical="top" wrapText="1"/>
      <protection/>
    </xf>
    <xf numFmtId="0" fontId="81" fillId="0" borderId="14" xfId="54" applyFont="1" applyBorder="1" applyAlignment="1">
      <alignment horizontal="right" vertical="top" wrapText="1"/>
      <protection/>
    </xf>
    <xf numFmtId="0" fontId="14" fillId="0" borderId="0" xfId="54" applyFont="1" applyBorder="1" applyAlignment="1">
      <alignment horizontal="right" wrapText="1"/>
      <protection/>
    </xf>
    <xf numFmtId="49" fontId="17" fillId="0" borderId="1" xfId="33" applyNumberFormat="1" applyFont="1" applyAlignment="1" applyProtection="1">
      <alignment horizontal="right" vertical="top" shrinkToFit="1"/>
      <protection/>
    </xf>
    <xf numFmtId="49" fontId="83" fillId="0" borderId="1" xfId="33" applyNumberFormat="1" applyFont="1" applyAlignment="1" applyProtection="1">
      <alignment horizontal="right" vertical="top" shrinkToFit="1"/>
      <protection/>
    </xf>
    <xf numFmtId="0" fontId="81" fillId="35" borderId="14" xfId="54" applyFont="1" applyFill="1" applyBorder="1" applyAlignment="1">
      <alignment horizontal="right" wrapText="1"/>
      <protection/>
    </xf>
    <xf numFmtId="0" fontId="81" fillId="37" borderId="14" xfId="54" applyFont="1" applyFill="1" applyBorder="1" applyAlignment="1">
      <alignment horizontal="right" wrapText="1"/>
      <protection/>
    </xf>
    <xf numFmtId="0" fontId="81" fillId="37" borderId="15" xfId="54" applyFont="1" applyFill="1" applyBorder="1" applyAlignment="1">
      <alignment horizontal="right" wrapText="1"/>
      <protection/>
    </xf>
    <xf numFmtId="0" fontId="81" fillId="37" borderId="15" xfId="54" applyFont="1" applyFill="1" applyBorder="1" applyAlignment="1">
      <alignment horizontal="right" vertical="top" wrapText="1"/>
      <protection/>
    </xf>
    <xf numFmtId="0" fontId="82" fillId="37" borderId="14" xfId="54" applyFont="1" applyFill="1" applyBorder="1" applyAlignment="1">
      <alignment horizontal="right" vertical="top" wrapText="1"/>
      <protection/>
    </xf>
    <xf numFmtId="0" fontId="19" fillId="0" borderId="0" xfId="0" applyFont="1" applyAlignment="1">
      <alignment horizontal="right"/>
    </xf>
    <xf numFmtId="171" fontId="9" fillId="9" borderId="17" xfId="54" applyNumberFormat="1" applyFont="1" applyFill="1" applyBorder="1" applyAlignment="1">
      <alignment horizontal="center" vertical="top" wrapText="1"/>
      <protection/>
    </xf>
    <xf numFmtId="171" fontId="9" fillId="8" borderId="20" xfId="54" applyNumberFormat="1" applyFont="1" applyFill="1" applyBorder="1" applyAlignment="1">
      <alignment horizontal="center" vertical="top" wrapText="1"/>
      <protection/>
    </xf>
    <xf numFmtId="0" fontId="10" fillId="0" borderId="0" xfId="54" applyFont="1" applyBorder="1" applyAlignment="1">
      <alignment vertical="top" wrapText="1"/>
      <protection/>
    </xf>
    <xf numFmtId="43" fontId="6" fillId="0" borderId="0" xfId="0" applyNumberFormat="1" applyFont="1" applyAlignment="1">
      <alignment/>
    </xf>
    <xf numFmtId="43" fontId="17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171" fontId="78" fillId="0" borderId="0" xfId="0" applyNumberFormat="1" applyFont="1" applyAlignment="1">
      <alignment/>
    </xf>
    <xf numFmtId="0" fontId="78" fillId="0" borderId="0" xfId="0" applyFont="1" applyAlignment="1">
      <alignment/>
    </xf>
    <xf numFmtId="43" fontId="78" fillId="0" borderId="0" xfId="0" applyNumberFormat="1" applyFont="1" applyAlignment="1">
      <alignment/>
    </xf>
    <xf numFmtId="171" fontId="12" fillId="35" borderId="17" xfId="54" applyNumberFormat="1" applyFont="1" applyFill="1" applyBorder="1" applyAlignment="1">
      <alignment horizontal="center" vertical="top" wrapText="1"/>
      <protection/>
    </xf>
    <xf numFmtId="0" fontId="1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/>
    </xf>
    <xf numFmtId="49" fontId="40" fillId="0" borderId="20" xfId="0" applyNumberFormat="1" applyFont="1" applyFill="1" applyBorder="1" applyAlignment="1">
      <alignment horizontal="center"/>
    </xf>
    <xf numFmtId="49" fontId="40" fillId="0" borderId="28" xfId="0" applyNumberFormat="1" applyFont="1" applyFill="1" applyBorder="1" applyAlignment="1">
      <alignment horizontal="center"/>
    </xf>
    <xf numFmtId="49" fontId="40" fillId="0" borderId="19" xfId="0" applyNumberFormat="1" applyFont="1" applyFill="1" applyBorder="1" applyAlignment="1">
      <alignment horizontal="center"/>
    </xf>
    <xf numFmtId="49" fontId="40" fillId="0" borderId="20" xfId="0" applyNumberFormat="1" applyFont="1" applyFill="1" applyBorder="1" applyAlignment="1">
      <alignment horizontal="center" vertical="center"/>
    </xf>
    <xf numFmtId="49" fontId="40" fillId="0" borderId="28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right"/>
    </xf>
    <xf numFmtId="49" fontId="42" fillId="0" borderId="24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49" fontId="41" fillId="0" borderId="24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40" fillId="0" borderId="21" xfId="0" applyNumberFormat="1" applyFont="1" applyFill="1" applyBorder="1" applyAlignment="1">
      <alignment horizontal="center" vertical="center"/>
    </xf>
    <xf numFmtId="49" fontId="40" fillId="0" borderId="24" xfId="0" applyNumberFormat="1" applyFont="1" applyFill="1" applyBorder="1" applyAlignment="1">
      <alignment horizontal="center" vertical="center"/>
    </xf>
    <xf numFmtId="49" fontId="40" fillId="0" borderId="29" xfId="0" applyNumberFormat="1" applyFont="1" applyFill="1" applyBorder="1" applyAlignment="1">
      <alignment horizontal="center" vertical="center"/>
    </xf>
    <xf numFmtId="49" fontId="40" fillId="0" borderId="24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40" fillId="0" borderId="2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40" fillId="0" borderId="0" xfId="0" applyFont="1" applyBorder="1" applyAlignment="1">
      <alignment horizontal="right"/>
    </xf>
    <xf numFmtId="49" fontId="40" fillId="0" borderId="24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 vertical="top" wrapText="1"/>
    </xf>
    <xf numFmtId="2" fontId="40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71" fontId="80" fillId="35" borderId="20" xfId="0" applyNumberFormat="1" applyFont="1" applyFill="1" applyBorder="1" applyAlignment="1">
      <alignment horizontal="center" vertical="top"/>
    </xf>
    <xf numFmtId="171" fontId="80" fillId="35" borderId="28" xfId="0" applyNumberFormat="1" applyFont="1" applyFill="1" applyBorder="1" applyAlignment="1">
      <alignment horizontal="center" vertical="top"/>
    </xf>
    <xf numFmtId="171" fontId="80" fillId="35" borderId="19" xfId="0" applyNumberFormat="1" applyFont="1" applyFill="1" applyBorder="1" applyAlignment="1">
      <alignment horizontal="center" vertical="top"/>
    </xf>
    <xf numFmtId="171" fontId="84" fillId="0" borderId="22" xfId="0" applyNumberFormat="1" applyFont="1" applyBorder="1" applyAlignment="1">
      <alignment horizontal="center" vertical="top"/>
    </xf>
    <xf numFmtId="171" fontId="84" fillId="0" borderId="30" xfId="0" applyNumberFormat="1" applyFont="1" applyBorder="1" applyAlignment="1">
      <alignment horizontal="center" vertical="top"/>
    </xf>
    <xf numFmtId="171" fontId="84" fillId="0" borderId="31" xfId="0" applyNumberFormat="1" applyFont="1" applyBorder="1" applyAlignment="1">
      <alignment horizontal="center" vertical="top"/>
    </xf>
    <xf numFmtId="171" fontId="80" fillId="0" borderId="22" xfId="0" applyNumberFormat="1" applyFont="1" applyBorder="1" applyAlignment="1">
      <alignment horizontal="center" vertical="top"/>
    </xf>
    <xf numFmtId="171" fontId="80" fillId="0" borderId="30" xfId="0" applyNumberFormat="1" applyFont="1" applyBorder="1" applyAlignment="1">
      <alignment horizontal="center" vertical="top"/>
    </xf>
    <xf numFmtId="171" fontId="80" fillId="0" borderId="31" xfId="0" applyNumberFormat="1" applyFont="1" applyBorder="1" applyAlignment="1">
      <alignment horizontal="center" vertical="top"/>
    </xf>
    <xf numFmtId="171" fontId="80" fillId="35" borderId="22" xfId="0" applyNumberFormat="1" applyFont="1" applyFill="1" applyBorder="1" applyAlignment="1">
      <alignment horizontal="center" vertical="top"/>
    </xf>
    <xf numFmtId="171" fontId="80" fillId="35" borderId="30" xfId="0" applyNumberFormat="1" applyFont="1" applyFill="1" applyBorder="1" applyAlignment="1">
      <alignment horizontal="center" vertical="top"/>
    </xf>
    <xf numFmtId="171" fontId="80" fillId="35" borderId="31" xfId="0" applyNumberFormat="1" applyFont="1" applyFill="1" applyBorder="1" applyAlignment="1">
      <alignment horizontal="center" vertical="top"/>
    </xf>
    <xf numFmtId="2" fontId="48" fillId="0" borderId="20" xfId="0" applyNumberFormat="1" applyFont="1" applyBorder="1" applyAlignment="1">
      <alignment horizontal="center" vertical="top"/>
    </xf>
    <xf numFmtId="2" fontId="48" fillId="0" borderId="28" xfId="0" applyNumberFormat="1" applyFont="1" applyBorder="1" applyAlignment="1">
      <alignment horizontal="center" vertical="top"/>
    </xf>
    <xf numFmtId="2" fontId="48" fillId="0" borderId="19" xfId="0" applyNumberFormat="1" applyFont="1" applyBorder="1" applyAlignment="1">
      <alignment horizontal="center" vertical="top"/>
    </xf>
    <xf numFmtId="0" fontId="40" fillId="0" borderId="28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 indent="2"/>
    </xf>
    <xf numFmtId="0" fontId="40" fillId="0" borderId="29" xfId="0" applyFont="1" applyBorder="1" applyAlignment="1">
      <alignment horizontal="left" vertical="top" wrapText="1" indent="2"/>
    </xf>
    <xf numFmtId="2" fontId="80" fillId="0" borderId="20" xfId="0" applyNumberFormat="1" applyFont="1" applyBorder="1" applyAlignment="1">
      <alignment horizontal="center" vertical="top"/>
    </xf>
    <xf numFmtId="2" fontId="80" fillId="0" borderId="28" xfId="0" applyNumberFormat="1" applyFont="1" applyBorder="1" applyAlignment="1">
      <alignment horizontal="center" vertical="top"/>
    </xf>
    <xf numFmtId="2" fontId="80" fillId="0" borderId="19" xfId="0" applyNumberFormat="1" applyFont="1" applyBorder="1" applyAlignment="1">
      <alignment horizontal="center" vertical="top"/>
    </xf>
    <xf numFmtId="0" fontId="40" fillId="2" borderId="28" xfId="0" applyFont="1" applyFill="1" applyBorder="1" applyAlignment="1">
      <alignment horizontal="left" vertical="top" wrapText="1"/>
    </xf>
    <xf numFmtId="0" fontId="40" fillId="2" borderId="19" xfId="0" applyFont="1" applyFill="1" applyBorder="1" applyAlignment="1">
      <alignment horizontal="left" vertical="top" wrapText="1"/>
    </xf>
    <xf numFmtId="2" fontId="48" fillId="2" borderId="20" xfId="0" applyNumberFormat="1" applyFont="1" applyFill="1" applyBorder="1" applyAlignment="1">
      <alignment horizontal="center" vertical="top"/>
    </xf>
    <xf numFmtId="2" fontId="48" fillId="2" borderId="28" xfId="0" applyNumberFormat="1" applyFont="1" applyFill="1" applyBorder="1" applyAlignment="1">
      <alignment horizontal="center" vertical="top"/>
    </xf>
    <xf numFmtId="2" fontId="48" fillId="2" borderId="19" xfId="0" applyNumberFormat="1" applyFont="1" applyFill="1" applyBorder="1" applyAlignment="1">
      <alignment horizontal="center" vertical="top"/>
    </xf>
    <xf numFmtId="171" fontId="48" fillId="0" borderId="22" xfId="0" applyNumberFormat="1" applyFont="1" applyBorder="1" applyAlignment="1">
      <alignment horizontal="center" vertical="top"/>
    </xf>
    <xf numFmtId="171" fontId="48" fillId="0" borderId="30" xfId="0" applyNumberFormat="1" applyFont="1" applyBorder="1" applyAlignment="1">
      <alignment horizontal="center" vertical="top"/>
    </xf>
    <xf numFmtId="171" fontId="48" fillId="0" borderId="31" xfId="0" applyNumberFormat="1" applyFont="1" applyBorder="1" applyAlignment="1">
      <alignment horizontal="center" vertical="top"/>
    </xf>
    <xf numFmtId="171" fontId="48" fillId="35" borderId="22" xfId="0" applyNumberFormat="1" applyFont="1" applyFill="1" applyBorder="1" applyAlignment="1">
      <alignment horizontal="center" vertical="top"/>
    </xf>
    <xf numFmtId="171" fontId="48" fillId="35" borderId="30" xfId="0" applyNumberFormat="1" applyFont="1" applyFill="1" applyBorder="1" applyAlignment="1">
      <alignment horizontal="center" vertical="top"/>
    </xf>
    <xf numFmtId="171" fontId="48" fillId="35" borderId="31" xfId="0" applyNumberFormat="1" applyFont="1" applyFill="1" applyBorder="1" applyAlignment="1">
      <alignment horizontal="center" vertical="top"/>
    </xf>
    <xf numFmtId="2" fontId="80" fillId="2" borderId="20" xfId="0" applyNumberFormat="1" applyFont="1" applyFill="1" applyBorder="1" applyAlignment="1">
      <alignment horizontal="center" vertical="top"/>
    </xf>
    <xf numFmtId="2" fontId="80" fillId="2" borderId="28" xfId="0" applyNumberFormat="1" applyFont="1" applyFill="1" applyBorder="1" applyAlignment="1">
      <alignment horizontal="center" vertical="top"/>
    </xf>
    <xf numFmtId="2" fontId="80" fillId="2" borderId="19" xfId="0" applyNumberFormat="1" applyFont="1" applyFill="1" applyBorder="1" applyAlignment="1">
      <alignment horizontal="center" vertical="top"/>
    </xf>
    <xf numFmtId="2" fontId="80" fillId="0" borderId="22" xfId="0" applyNumberFormat="1" applyFont="1" applyBorder="1" applyAlignment="1">
      <alignment horizontal="center" vertical="top"/>
    </xf>
    <xf numFmtId="2" fontId="80" fillId="0" borderId="30" xfId="0" applyNumberFormat="1" applyFont="1" applyBorder="1" applyAlignment="1">
      <alignment horizontal="center" vertical="top"/>
    </xf>
    <xf numFmtId="2" fontId="80" fillId="0" borderId="31" xfId="0" applyNumberFormat="1" applyFont="1" applyBorder="1" applyAlignment="1">
      <alignment horizontal="center" vertical="top"/>
    </xf>
    <xf numFmtId="0" fontId="40" fillId="0" borderId="24" xfId="0" applyFont="1" applyBorder="1" applyAlignment="1">
      <alignment horizontal="left" vertical="top" wrapText="1"/>
    </xf>
    <xf numFmtId="0" fontId="40" fillId="0" borderId="29" xfId="0" applyFont="1" applyBorder="1" applyAlignment="1">
      <alignment horizontal="left" vertical="top" wrapText="1"/>
    </xf>
    <xf numFmtId="2" fontId="84" fillId="0" borderId="20" xfId="0" applyNumberFormat="1" applyFont="1" applyBorder="1" applyAlignment="1">
      <alignment horizontal="center" vertical="top"/>
    </xf>
    <xf numFmtId="2" fontId="84" fillId="0" borderId="28" xfId="0" applyNumberFormat="1" applyFont="1" applyBorder="1" applyAlignment="1">
      <alignment horizontal="center" vertical="top"/>
    </xf>
    <xf numFmtId="2" fontId="84" fillId="0" borderId="19" xfId="0" applyNumberFormat="1" applyFont="1" applyBorder="1" applyAlignment="1">
      <alignment horizontal="center" vertical="top"/>
    </xf>
    <xf numFmtId="0" fontId="42" fillId="0" borderId="2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 wrapText="1"/>
    </xf>
    <xf numFmtId="0" fontId="40" fillId="0" borderId="31" xfId="0" applyFont="1" applyBorder="1" applyAlignment="1">
      <alignment horizontal="left" vertical="top" wrapText="1"/>
    </xf>
    <xf numFmtId="2" fontId="48" fillId="0" borderId="22" xfId="0" applyNumberFormat="1" applyFont="1" applyBorder="1" applyAlignment="1">
      <alignment horizontal="center" vertical="top"/>
    </xf>
    <xf numFmtId="2" fontId="48" fillId="0" borderId="30" xfId="0" applyNumberFormat="1" applyFont="1" applyBorder="1" applyAlignment="1">
      <alignment horizontal="center" vertical="top"/>
    </xf>
    <xf numFmtId="2" fontId="48" fillId="0" borderId="31" xfId="0" applyNumberFormat="1" applyFont="1" applyBorder="1" applyAlignment="1">
      <alignment horizontal="center" vertical="top"/>
    </xf>
    <xf numFmtId="171" fontId="48" fillId="35" borderId="20" xfId="0" applyNumberFormat="1" applyFont="1" applyFill="1" applyBorder="1" applyAlignment="1">
      <alignment horizontal="center" vertical="top"/>
    </xf>
    <xf numFmtId="171" fontId="48" fillId="35" borderId="28" xfId="0" applyNumberFormat="1" applyFont="1" applyFill="1" applyBorder="1" applyAlignment="1">
      <alignment horizontal="center" vertical="top"/>
    </xf>
    <xf numFmtId="171" fontId="48" fillId="35" borderId="19" xfId="0" applyNumberFormat="1" applyFont="1" applyFill="1" applyBorder="1" applyAlignment="1">
      <alignment horizontal="center" vertical="top"/>
    </xf>
    <xf numFmtId="2" fontId="84" fillId="35" borderId="20" xfId="0" applyNumberFormat="1" applyFont="1" applyFill="1" applyBorder="1" applyAlignment="1">
      <alignment horizontal="center" vertical="top"/>
    </xf>
    <xf numFmtId="2" fontId="84" fillId="35" borderId="28" xfId="0" applyNumberFormat="1" applyFont="1" applyFill="1" applyBorder="1" applyAlignment="1">
      <alignment horizontal="center" vertical="top"/>
    </xf>
    <xf numFmtId="2" fontId="84" fillId="35" borderId="19" xfId="0" applyNumberFormat="1" applyFont="1" applyFill="1" applyBorder="1" applyAlignment="1">
      <alignment horizontal="center" vertical="top"/>
    </xf>
    <xf numFmtId="171" fontId="42" fillId="0" borderId="0" xfId="0" applyNumberFormat="1" applyFont="1" applyAlignment="1">
      <alignment horizontal="center" vertical="center" wrapText="1"/>
    </xf>
    <xf numFmtId="2" fontId="48" fillId="0" borderId="20" xfId="0" applyNumberFormat="1" applyFont="1" applyBorder="1" applyAlignment="1">
      <alignment horizontal="center" vertical="center"/>
    </xf>
    <xf numFmtId="2" fontId="48" fillId="0" borderId="28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71" fontId="54" fillId="0" borderId="22" xfId="0" applyNumberFormat="1" applyFont="1" applyBorder="1" applyAlignment="1">
      <alignment horizontal="center" vertical="top"/>
    </xf>
    <xf numFmtId="171" fontId="54" fillId="0" borderId="30" xfId="0" applyNumberFormat="1" applyFont="1" applyBorder="1" applyAlignment="1">
      <alignment horizontal="center" vertical="top"/>
    </xf>
    <xf numFmtId="171" fontId="54" fillId="0" borderId="31" xfId="0" applyNumberFormat="1" applyFont="1" applyBorder="1" applyAlignment="1">
      <alignment horizontal="center" vertical="top"/>
    </xf>
    <xf numFmtId="171" fontId="9" fillId="0" borderId="0" xfId="54" applyNumberFormat="1" applyFont="1" applyAlignment="1">
      <alignment horizontal="center" vertical="top" wrapText="1"/>
      <protection/>
    </xf>
    <xf numFmtId="171" fontId="9" fillId="0" borderId="0" xfId="54" applyNumberFormat="1" applyFont="1" applyBorder="1" applyAlignment="1">
      <alignment horizontal="center" vertical="top" wrapText="1"/>
      <protection/>
    </xf>
    <xf numFmtId="0" fontId="13" fillId="0" borderId="13" xfId="54" applyFont="1" applyBorder="1" applyAlignment="1">
      <alignment wrapText="1"/>
      <protection/>
    </xf>
    <xf numFmtId="0" fontId="8" fillId="0" borderId="14" xfId="54" applyFont="1" applyBorder="1" applyAlignment="1">
      <alignment vertical="top" wrapText="1"/>
      <protection/>
    </xf>
    <xf numFmtId="0" fontId="14" fillId="0" borderId="14" xfId="54" applyFont="1" applyBorder="1" applyAlignment="1">
      <alignment horizontal="right" vertical="top" wrapText="1"/>
      <protection/>
    </xf>
    <xf numFmtId="0" fontId="14" fillId="0" borderId="14" xfId="54" applyFont="1" applyBorder="1" applyAlignment="1">
      <alignment horizontal="center" vertical="top" wrapText="1"/>
      <protection/>
    </xf>
    <xf numFmtId="0" fontId="8" fillId="0" borderId="0" xfId="54" applyFont="1" applyAlignment="1">
      <alignment vertical="top" wrapText="1"/>
      <protection/>
    </xf>
    <xf numFmtId="0" fontId="10" fillId="0" borderId="0" xfId="54" applyFont="1" applyBorder="1" applyAlignment="1">
      <alignment horizontal="center" vertical="top" wrapText="1"/>
      <protection/>
    </xf>
    <xf numFmtId="0" fontId="6" fillId="0" borderId="32" xfId="0" applyFont="1" applyBorder="1" applyAlignment="1">
      <alignment horizontal="center"/>
    </xf>
    <xf numFmtId="0" fontId="8" fillId="0" borderId="0" xfId="54" applyFont="1" applyBorder="1" applyAlignment="1">
      <alignment vertical="top" wrapText="1"/>
      <protection/>
    </xf>
    <xf numFmtId="0" fontId="6" fillId="0" borderId="0" xfId="0" applyFont="1" applyAlignment="1">
      <alignment/>
    </xf>
    <xf numFmtId="171" fontId="15" fillId="39" borderId="17" xfId="54" applyNumberFormat="1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4"/>
  <sheetViews>
    <sheetView view="pageBreakPreview" zoomScaleSheetLayoutView="100" zoomScalePageLayoutView="0" workbookViewId="0" topLeftCell="A16">
      <selection activeCell="EK22" sqref="EK22"/>
    </sheetView>
  </sheetViews>
  <sheetFormatPr defaultColWidth="0.875" defaultRowHeight="12.75"/>
  <cols>
    <col min="1" max="64" width="0.875" style="9" customWidth="1"/>
    <col min="65" max="65" width="3.00390625" style="9" customWidth="1"/>
    <col min="66" max="108" width="0.875" style="9" customWidth="1"/>
    <col min="109" max="110" width="0.875" style="1" customWidth="1"/>
    <col min="111" max="111" width="1.75390625" style="1" customWidth="1"/>
    <col min="112" max="16384" width="0.875" style="1" customWidth="1"/>
  </cols>
  <sheetData>
    <row r="1" spans="1:108" s="2" customFormat="1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 t="s">
        <v>48</v>
      </c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</row>
    <row r="2" spans="1:108" s="2" customFormat="1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72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s="2" customFormat="1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 t="s">
        <v>73</v>
      </c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</row>
    <row r="4" spans="1:108" s="2" customFormat="1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" t="s">
        <v>82</v>
      </c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pans="1:108" s="2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" t="s">
        <v>83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s="2" customFormat="1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 t="s">
        <v>84</v>
      </c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</row>
    <row r="7" ht="15">
      <c r="N7" s="7"/>
    </row>
    <row r="8" spans="57:108" ht="15">
      <c r="BE8" s="195" t="s">
        <v>16</v>
      </c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</row>
    <row r="9" spans="57:111" ht="15">
      <c r="BE9" s="200" t="s">
        <v>132</v>
      </c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1"/>
      <c r="DF9" s="201"/>
      <c r="DG9" s="201"/>
    </row>
    <row r="10" spans="1:108" s="2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199" t="s">
        <v>41</v>
      </c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</row>
    <row r="11" spans="57:108" ht="15"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4" t="s">
        <v>122</v>
      </c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</row>
    <row r="12" spans="1:108" s="2" customFormat="1" ht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193" t="s">
        <v>14</v>
      </c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 t="s">
        <v>15</v>
      </c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</row>
    <row r="13" spans="65:99" ht="15">
      <c r="BM13" s="10" t="s">
        <v>2</v>
      </c>
      <c r="BN13" s="192" t="s">
        <v>207</v>
      </c>
      <c r="BO13" s="192"/>
      <c r="BP13" s="192"/>
      <c r="BQ13" s="192"/>
      <c r="BU13" s="192" t="s">
        <v>201</v>
      </c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7">
        <v>20</v>
      </c>
      <c r="CN13" s="197"/>
      <c r="CO13" s="197"/>
      <c r="CP13" s="197"/>
      <c r="CQ13" s="198" t="s">
        <v>202</v>
      </c>
      <c r="CR13" s="198"/>
      <c r="CS13" s="198"/>
      <c r="CT13" s="198"/>
      <c r="CU13" s="9" t="s">
        <v>3</v>
      </c>
    </row>
    <row r="14" ht="15">
      <c r="CY14" s="11"/>
    </row>
    <row r="15" spans="1:108" ht="16.5">
      <c r="A15" s="185" t="s">
        <v>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s="4" customFormat="1" ht="16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  <c r="AK16" s="12"/>
      <c r="AL16" s="12"/>
      <c r="AM16" s="13"/>
      <c r="AN16" s="12"/>
      <c r="AO16" s="12"/>
      <c r="AP16" s="12"/>
      <c r="AQ16" s="12"/>
      <c r="AR16" s="12"/>
      <c r="AS16" s="12"/>
      <c r="AT16" s="12"/>
      <c r="AU16" s="12"/>
      <c r="AV16" s="14"/>
      <c r="AW16" s="14"/>
      <c r="AX16" s="14"/>
      <c r="AY16" s="12"/>
      <c r="AZ16" s="12"/>
      <c r="BA16" s="14" t="s">
        <v>49</v>
      </c>
      <c r="BB16" s="186" t="s">
        <v>202</v>
      </c>
      <c r="BC16" s="186"/>
      <c r="BD16" s="186"/>
      <c r="BE16" s="186"/>
      <c r="BF16" s="12" t="s">
        <v>5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8" spans="93:108" ht="15">
      <c r="CO18" s="194" t="s">
        <v>17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</row>
    <row r="19" spans="91:108" ht="15" customHeight="1">
      <c r="CM19" s="10" t="s">
        <v>42</v>
      </c>
      <c r="CO19" s="174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6"/>
    </row>
    <row r="20" spans="36:108" ht="15" customHeight="1">
      <c r="AJ20" s="15"/>
      <c r="AK20" s="16" t="s">
        <v>2</v>
      </c>
      <c r="AL20" s="192" t="s">
        <v>208</v>
      </c>
      <c r="AM20" s="192"/>
      <c r="AN20" s="192"/>
      <c r="AO20" s="192"/>
      <c r="AP20" s="15" t="s">
        <v>2</v>
      </c>
      <c r="AQ20" s="15"/>
      <c r="AR20" s="15"/>
      <c r="AS20" s="192" t="s">
        <v>201</v>
      </c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81">
        <v>20</v>
      </c>
      <c r="BL20" s="181"/>
      <c r="BM20" s="181"/>
      <c r="BN20" s="181"/>
      <c r="BO20" s="182" t="s">
        <v>202</v>
      </c>
      <c r="BP20" s="182"/>
      <c r="BQ20" s="182"/>
      <c r="BR20" s="182"/>
      <c r="BS20" s="15" t="s">
        <v>3</v>
      </c>
      <c r="BT20" s="15"/>
      <c r="BU20" s="15"/>
      <c r="BY20" s="17"/>
      <c r="CM20" s="10" t="s">
        <v>18</v>
      </c>
      <c r="CO20" s="174" t="s">
        <v>209</v>
      </c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6"/>
    </row>
    <row r="21" spans="77:108" ht="15" customHeight="1">
      <c r="BY21" s="17"/>
      <c r="BZ21" s="17"/>
      <c r="CM21" s="10"/>
      <c r="CO21" s="174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6"/>
    </row>
    <row r="22" spans="77:108" ht="15" customHeight="1">
      <c r="BY22" s="17"/>
      <c r="BZ22" s="17"/>
      <c r="CM22" s="10"/>
      <c r="CO22" s="174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6"/>
    </row>
    <row r="23" spans="1:108" ht="15" customHeight="1">
      <c r="A23" s="18" t="s">
        <v>85</v>
      </c>
      <c r="AH23" s="187" t="s">
        <v>153</v>
      </c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98"/>
      <c r="BY23" s="17"/>
      <c r="CM23" s="10" t="s">
        <v>19</v>
      </c>
      <c r="CO23" s="174" t="s">
        <v>130</v>
      </c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6"/>
    </row>
    <row r="24" spans="1:108" ht="15" customHeight="1">
      <c r="A24" s="18" t="s">
        <v>86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99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98"/>
      <c r="BY24" s="17"/>
      <c r="BZ24" s="17"/>
      <c r="CM24" s="22"/>
      <c r="CO24" s="174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1:108" ht="15" customHeight="1">
      <c r="A25" s="18" t="s">
        <v>81</v>
      </c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98"/>
      <c r="BY25" s="17"/>
      <c r="BZ25" s="17"/>
      <c r="CM25" s="22"/>
      <c r="CO25" s="174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6"/>
    </row>
    <row r="26" spans="44:108" ht="21" customHeight="1"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Y26" s="17"/>
      <c r="BZ26" s="17"/>
      <c r="CM26" s="10"/>
      <c r="CO26" s="189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1"/>
    </row>
    <row r="27" spans="1:108" s="5" customFormat="1" ht="21" customHeight="1">
      <c r="A27" s="24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88" t="s">
        <v>184</v>
      </c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25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/>
      <c r="CN27" s="24"/>
      <c r="CO27" s="177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9"/>
    </row>
    <row r="28" spans="1:108" s="5" customFormat="1" ht="21" customHeight="1">
      <c r="A28" s="27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8" t="s">
        <v>20</v>
      </c>
      <c r="CN28" s="24"/>
      <c r="CO28" s="177" t="s">
        <v>140</v>
      </c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9"/>
    </row>
    <row r="29" spans="1:108" s="5" customFormat="1" ht="1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7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18" t="s">
        <v>79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100"/>
      <c r="AN30" s="100"/>
      <c r="AO30" s="100"/>
      <c r="AP30" s="100"/>
      <c r="AQ30" s="100"/>
      <c r="AR30" s="100"/>
      <c r="AS30" s="100"/>
      <c r="AT30" s="183" t="s">
        <v>123</v>
      </c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</row>
    <row r="31" spans="1:108" ht="15">
      <c r="A31" s="18" t="s">
        <v>80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100"/>
      <c r="AN31" s="100"/>
      <c r="AO31" s="100"/>
      <c r="AP31" s="100"/>
      <c r="AQ31" s="100"/>
      <c r="AR31" s="100"/>
      <c r="AS31" s="100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</row>
    <row r="32" spans="1:108" ht="15">
      <c r="A32" s="1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1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ht="15">
      <c r="A33" s="18" t="s">
        <v>51</v>
      </c>
      <c r="AM33" s="98"/>
      <c r="AN33" s="98"/>
      <c r="AO33" s="98"/>
      <c r="AP33" s="98"/>
      <c r="AQ33" s="98"/>
      <c r="AR33" s="98"/>
      <c r="AS33" s="98"/>
      <c r="AT33" s="184" t="s">
        <v>124</v>
      </c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</row>
    <row r="34" spans="1:108" ht="15">
      <c r="A34" s="18" t="s">
        <v>87</v>
      </c>
      <c r="AM34" s="98"/>
      <c r="AN34" s="98"/>
      <c r="AO34" s="98"/>
      <c r="AP34" s="98"/>
      <c r="AQ34" s="98"/>
      <c r="AR34" s="98"/>
      <c r="AS34" s="98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</row>
    <row r="35" spans="1:108" ht="15">
      <c r="A35" s="18" t="s">
        <v>81</v>
      </c>
      <c r="AM35" s="98"/>
      <c r="AN35" s="98"/>
      <c r="AO35" s="98"/>
      <c r="AP35" s="98"/>
      <c r="AQ35" s="98"/>
      <c r="AR35" s="98"/>
      <c r="AS35" s="98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</row>
    <row r="36" ht="15" customHeight="1"/>
    <row r="37" spans="1:108" s="3" customFormat="1" ht="22.5" customHeight="1">
      <c r="A37" s="173" t="s">
        <v>98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</row>
    <row r="38" spans="1:108" s="3" customFormat="1" ht="19.5" customHeight="1">
      <c r="A38" s="101" t="s">
        <v>154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</row>
    <row r="39" spans="1:108" ht="162" customHeight="1">
      <c r="A39" s="172" t="s">
        <v>155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</row>
    <row r="40" spans="1:108" ht="1.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</row>
    <row r="41" spans="1:111" ht="15" customHeight="1">
      <c r="A41" s="103" t="s">
        <v>88</v>
      </c>
      <c r="B41" s="18"/>
      <c r="C41" s="1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9"/>
      <c r="DF41" s="129"/>
      <c r="DG41" s="129"/>
    </row>
    <row r="42" spans="1:108" ht="255.75" customHeight="1">
      <c r="A42" s="172" t="s">
        <v>156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</row>
    <row r="43" spans="1:108" ht="15">
      <c r="A43" s="131" t="s">
        <v>52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</row>
    <row r="44" spans="1:108" ht="310.5" customHeight="1">
      <c r="A44" s="172" t="s">
        <v>157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</row>
  </sheetData>
  <sheetProtection/>
  <mergeCells count="37">
    <mergeCell ref="A39:DD39"/>
    <mergeCell ref="BE8:DD8"/>
    <mergeCell ref="BE11:BX11"/>
    <mergeCell ref="BE12:BX12"/>
    <mergeCell ref="BY11:DD11"/>
    <mergeCell ref="BU13:CL13"/>
    <mergeCell ref="CM13:CP13"/>
    <mergeCell ref="CQ13:CT13"/>
    <mergeCell ref="BE10:DD10"/>
    <mergeCell ref="BE9:DG9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B78"/>
  <sheetViews>
    <sheetView view="pageBreakPreview" zoomScaleSheetLayoutView="100" zoomScalePageLayoutView="0" workbookViewId="0" topLeftCell="A67">
      <selection activeCell="BU48" sqref="BU48:DD48"/>
    </sheetView>
  </sheetViews>
  <sheetFormatPr defaultColWidth="0.875" defaultRowHeight="12.75"/>
  <cols>
    <col min="1" max="72" width="0.875" style="9" customWidth="1"/>
    <col min="73" max="86" width="0.875" style="133" customWidth="1"/>
    <col min="87" max="87" width="10.625" style="133" bestFit="1" customWidth="1"/>
    <col min="88" max="108" width="0.875" style="133" customWidth="1"/>
    <col min="109" max="125" width="0.875" style="1" customWidth="1"/>
    <col min="126" max="126" width="13.875" style="1" customWidth="1"/>
    <col min="127" max="139" width="0.875" style="1" customWidth="1"/>
    <col min="140" max="140" width="10.75390625" style="1" bestFit="1" customWidth="1"/>
    <col min="141" max="160" width="0.875" style="1" customWidth="1"/>
    <col min="161" max="161" width="8.00390625" style="1" bestFit="1" customWidth="1"/>
    <col min="162" max="16384" width="0.875" style="1" customWidth="1"/>
  </cols>
  <sheetData>
    <row r="1" ht="3" customHeight="1"/>
    <row r="2" spans="1:108" ht="30" customHeight="1">
      <c r="A2" s="259" t="s">
        <v>89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</row>
    <row r="3" ht="7.5" customHeight="1"/>
    <row r="4" spans="1:144" ht="15.75">
      <c r="A4" s="263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5"/>
      <c r="BU4" s="260" t="s">
        <v>6</v>
      </c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2"/>
      <c r="EN4" s="1" t="s">
        <v>206</v>
      </c>
    </row>
    <row r="5" spans="1:161" s="3" customFormat="1" ht="15" customHeight="1">
      <c r="A5" s="105"/>
      <c r="B5" s="246" t="s">
        <v>7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7"/>
      <c r="BU5" s="266">
        <v>96440295.65</v>
      </c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8"/>
      <c r="DV5" s="205">
        <v>97464820.88</v>
      </c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7"/>
    </row>
    <row r="6" spans="1:161" ht="15.75">
      <c r="A6" s="106"/>
      <c r="B6" s="241" t="s">
        <v>1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2"/>
      <c r="BU6" s="229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1"/>
      <c r="DV6" s="208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10"/>
    </row>
    <row r="7" spans="1:161" ht="30" customHeight="1">
      <c r="A7" s="107"/>
      <c r="B7" s="217" t="s">
        <v>90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8"/>
      <c r="BU7" s="232">
        <v>76308722.31</v>
      </c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4"/>
      <c r="DV7" s="211">
        <v>76308722.31</v>
      </c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3"/>
    </row>
    <row r="8" spans="1:161" ht="15.75">
      <c r="A8" s="106"/>
      <c r="B8" s="219" t="s">
        <v>8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20"/>
      <c r="BU8" s="232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4"/>
      <c r="DV8" s="211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3"/>
    </row>
    <row r="9" spans="1:161" ht="45" customHeight="1">
      <c r="A9" s="107"/>
      <c r="B9" s="217" t="s">
        <v>99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8"/>
      <c r="BU9" s="253">
        <v>76308722.31</v>
      </c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5"/>
      <c r="DV9" s="202">
        <v>76308722.31</v>
      </c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4"/>
    </row>
    <row r="10" spans="1:161" ht="63" customHeight="1">
      <c r="A10" s="107"/>
      <c r="B10" s="217" t="s">
        <v>91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8"/>
      <c r="BU10" s="253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5"/>
      <c r="DV10" s="202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4"/>
    </row>
    <row r="11" spans="1:161" ht="60" customHeight="1">
      <c r="A11" s="107"/>
      <c r="B11" s="217" t="s">
        <v>92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8"/>
      <c r="BU11" s="253">
        <v>2169235.19</v>
      </c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5"/>
      <c r="DV11" s="202">
        <v>1794279.41</v>
      </c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4"/>
    </row>
    <row r="12" spans="1:161" ht="30" customHeight="1">
      <c r="A12" s="107"/>
      <c r="B12" s="217" t="s">
        <v>93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8"/>
      <c r="BU12" s="253">
        <v>48074095.25</v>
      </c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5"/>
      <c r="DV12" s="202">
        <v>48811195.01</v>
      </c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4"/>
    </row>
    <row r="13" spans="1:161" ht="30" customHeight="1">
      <c r="A13" s="107"/>
      <c r="B13" s="217" t="s">
        <v>94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8"/>
      <c r="BU13" s="253">
        <v>20131573.34</v>
      </c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5"/>
      <c r="DV13" s="202">
        <v>21156098.57</v>
      </c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4"/>
    </row>
    <row r="14" spans="1:161" ht="15.75">
      <c r="A14" s="108"/>
      <c r="B14" s="219" t="s">
        <v>8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20"/>
      <c r="BU14" s="253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5"/>
      <c r="DV14" s="202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4"/>
    </row>
    <row r="15" spans="1:161" ht="30" customHeight="1">
      <c r="A15" s="107"/>
      <c r="B15" s="217" t="s">
        <v>26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8"/>
      <c r="BU15" s="253">
        <v>5797290.17</v>
      </c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5"/>
      <c r="DV15" s="202">
        <v>6736796.77</v>
      </c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4"/>
    </row>
    <row r="16" spans="1:161" ht="15.75">
      <c r="A16" s="107"/>
      <c r="B16" s="217" t="s">
        <v>27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8"/>
      <c r="BU16" s="253">
        <v>0</v>
      </c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5"/>
      <c r="DV16" s="202">
        <v>17278.55</v>
      </c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4"/>
    </row>
    <row r="17" spans="1:108" s="3" customFormat="1" ht="15" customHeight="1">
      <c r="A17" s="105"/>
      <c r="B17" s="246" t="s">
        <v>74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7"/>
      <c r="BU17" s="256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8"/>
    </row>
    <row r="18" spans="1:108" ht="15.75">
      <c r="A18" s="106"/>
      <c r="B18" s="241" t="s">
        <v>1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2"/>
      <c r="BU18" s="221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3"/>
    </row>
    <row r="19" spans="1:108" ht="30" customHeight="1">
      <c r="A19" s="109"/>
      <c r="B19" s="248" t="s">
        <v>95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9"/>
      <c r="BU19" s="238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40"/>
    </row>
    <row r="20" spans="1:108" ht="30" customHeight="1">
      <c r="A20" s="107"/>
      <c r="B20" s="217" t="s">
        <v>96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8"/>
      <c r="BU20" s="250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2"/>
    </row>
    <row r="21" spans="1:108" ht="15" customHeight="1">
      <c r="A21" s="110"/>
      <c r="B21" s="219" t="s">
        <v>8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20"/>
      <c r="BU21" s="250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2"/>
    </row>
    <row r="22" spans="1:108" ht="15" customHeight="1">
      <c r="A22" s="107"/>
      <c r="B22" s="217" t="s">
        <v>9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8"/>
      <c r="BU22" s="214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6"/>
    </row>
    <row r="23" spans="1:108" ht="15" customHeight="1">
      <c r="A23" s="107"/>
      <c r="B23" s="217" t="s">
        <v>10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8"/>
      <c r="BU23" s="214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6"/>
    </row>
    <row r="24" spans="1:108" ht="15" customHeight="1">
      <c r="A24" s="107"/>
      <c r="B24" s="217" t="s">
        <v>78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8"/>
      <c r="BU24" s="214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6"/>
    </row>
    <row r="25" spans="1:108" ht="15" customHeight="1">
      <c r="A25" s="107"/>
      <c r="B25" s="217" t="s">
        <v>11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8"/>
      <c r="BU25" s="214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6"/>
    </row>
    <row r="26" spans="1:108" ht="15" customHeight="1">
      <c r="A26" s="107"/>
      <c r="B26" s="217" t="s">
        <v>12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8"/>
      <c r="BU26" s="214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6"/>
    </row>
    <row r="27" spans="1:108" ht="15" customHeight="1">
      <c r="A27" s="107"/>
      <c r="B27" s="217" t="s">
        <v>13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8"/>
      <c r="BU27" s="214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ht="30" customHeight="1">
      <c r="A28" s="107"/>
      <c r="B28" s="217" t="s">
        <v>54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8"/>
      <c r="BU28" s="214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6"/>
    </row>
    <row r="29" spans="1:108" ht="30" customHeight="1">
      <c r="A29" s="107"/>
      <c r="B29" s="217" t="s">
        <v>77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8"/>
      <c r="BU29" s="214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ht="34.5" customHeight="1">
      <c r="A30" s="107"/>
      <c r="B30" s="217" t="s">
        <v>55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8"/>
      <c r="BU30" s="214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6"/>
    </row>
    <row r="31" spans="1:108" ht="15" customHeight="1">
      <c r="A31" s="107"/>
      <c r="B31" s="217" t="s">
        <v>56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8"/>
      <c r="BU31" s="214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45" customHeight="1">
      <c r="A32" s="107"/>
      <c r="B32" s="217" t="s">
        <v>57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8"/>
      <c r="BU32" s="214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6"/>
    </row>
    <row r="33" spans="1:108" ht="13.5" customHeight="1">
      <c r="A33" s="110"/>
      <c r="B33" s="219" t="s">
        <v>8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20"/>
      <c r="BU33" s="214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6"/>
    </row>
    <row r="34" spans="1:108" ht="15" customHeight="1">
      <c r="A34" s="107"/>
      <c r="B34" s="217" t="s">
        <v>58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8"/>
      <c r="BU34" s="214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6"/>
    </row>
    <row r="35" spans="1:108" ht="15" customHeight="1">
      <c r="A35" s="107"/>
      <c r="B35" s="217" t="s">
        <v>59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8"/>
      <c r="BU35" s="214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6"/>
    </row>
    <row r="36" spans="1:108" ht="15" customHeight="1">
      <c r="A36" s="107"/>
      <c r="B36" s="217" t="s">
        <v>53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8"/>
      <c r="BU36" s="214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1:108" ht="15" customHeight="1">
      <c r="A37" s="107"/>
      <c r="B37" s="217" t="s">
        <v>60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8"/>
      <c r="BU37" s="214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6"/>
    </row>
    <row r="38" spans="1:108" ht="15" customHeight="1">
      <c r="A38" s="107"/>
      <c r="B38" s="217" t="s">
        <v>61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8"/>
      <c r="BU38" s="214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6"/>
    </row>
    <row r="39" spans="1:108" ht="15" customHeight="1">
      <c r="A39" s="107"/>
      <c r="B39" s="217" t="s">
        <v>62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8"/>
      <c r="BU39" s="214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ht="30" customHeight="1">
      <c r="A40" s="107"/>
      <c r="B40" s="217" t="s">
        <v>63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8"/>
      <c r="BU40" s="214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6"/>
    </row>
    <row r="41" spans="1:108" ht="30" customHeight="1">
      <c r="A41" s="107"/>
      <c r="B41" s="217" t="s">
        <v>76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8"/>
      <c r="BU41" s="214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6"/>
    </row>
    <row r="42" spans="1:108" ht="15" customHeight="1">
      <c r="A42" s="107"/>
      <c r="B42" s="217" t="s">
        <v>64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8"/>
      <c r="BU42" s="214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6"/>
    </row>
    <row r="43" spans="1:158" ht="15" customHeight="1">
      <c r="A43" s="107"/>
      <c r="B43" s="217" t="s">
        <v>65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8"/>
      <c r="BU43" s="214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6"/>
      <c r="FB43" s="1" t="s">
        <v>205</v>
      </c>
    </row>
    <row r="44" spans="1:184" s="3" customFormat="1" ht="15" customHeight="1">
      <c r="A44" s="105"/>
      <c r="B44" s="246" t="s">
        <v>75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7"/>
      <c r="BU44" s="243">
        <v>1781026.9</v>
      </c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5"/>
      <c r="EJ44" s="82">
        <f>DV44-BU44</f>
        <v>-1781026.9</v>
      </c>
      <c r="ES44" s="243">
        <f>1570873.08-28286.19</f>
        <v>1542586.8900000001</v>
      </c>
      <c r="ET44" s="244"/>
      <c r="EU44" s="244"/>
      <c r="EV44" s="244"/>
      <c r="EW44" s="244"/>
      <c r="EX44" s="244"/>
      <c r="EY44" s="244"/>
      <c r="EZ44" s="244"/>
      <c r="FA44" s="244"/>
      <c r="FB44" s="244"/>
      <c r="FC44" s="244"/>
      <c r="FD44" s="244"/>
      <c r="FE44" s="244"/>
      <c r="FF44" s="244"/>
      <c r="FG44" s="244"/>
      <c r="FH44" s="244"/>
      <c r="FI44" s="244"/>
      <c r="FJ44" s="244"/>
      <c r="FK44" s="244"/>
      <c r="FL44" s="244"/>
      <c r="FM44" s="244"/>
      <c r="FN44" s="244"/>
      <c r="FO44" s="244"/>
      <c r="FP44" s="244"/>
      <c r="FQ44" s="244"/>
      <c r="FR44" s="244"/>
      <c r="FS44" s="244"/>
      <c r="FT44" s="244"/>
      <c r="FU44" s="244"/>
      <c r="FV44" s="244"/>
      <c r="FW44" s="244"/>
      <c r="FX44" s="244"/>
      <c r="FY44" s="244"/>
      <c r="FZ44" s="244"/>
      <c r="GA44" s="244"/>
      <c r="GB44" s="245"/>
    </row>
    <row r="45" spans="1:184" ht="15" customHeight="1">
      <c r="A45" s="111"/>
      <c r="B45" s="241" t="s">
        <v>1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2"/>
      <c r="BU45" s="221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3"/>
      <c r="ES45" s="221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3"/>
    </row>
    <row r="46" spans="1:184" ht="15.75" customHeight="1">
      <c r="A46" s="107"/>
      <c r="B46" s="217" t="s">
        <v>66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8"/>
      <c r="BU46" s="221">
        <v>1145990.2</v>
      </c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3"/>
      <c r="ES46" s="221">
        <v>1033293.9</v>
      </c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3"/>
    </row>
    <row r="47" spans="1:184" ht="46.5" customHeight="1">
      <c r="A47" s="107"/>
      <c r="B47" s="224" t="s">
        <v>151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5"/>
      <c r="BU47" s="235">
        <f>BU51+BU53+BU54+BU55+BU58+BU52+BU60+BU49+BU61</f>
        <v>411561.27</v>
      </c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7"/>
      <c r="ES47" s="235">
        <f>ES51+ES53+ES54+ES55+ES58+ES52+ES60+ES49</f>
        <v>174862.79</v>
      </c>
      <c r="ET47" s="236"/>
      <c r="EU47" s="236"/>
      <c r="EV47" s="236"/>
      <c r="EW47" s="236"/>
      <c r="EX47" s="236"/>
      <c r="EY47" s="236"/>
      <c r="EZ47" s="236"/>
      <c r="FA47" s="236"/>
      <c r="FB47" s="236"/>
      <c r="FC47" s="236"/>
      <c r="FD47" s="236"/>
      <c r="FE47" s="236"/>
      <c r="FF47" s="236"/>
      <c r="FG47" s="236"/>
      <c r="FH47" s="236"/>
      <c r="FI47" s="236"/>
      <c r="FJ47" s="236"/>
      <c r="FK47" s="236"/>
      <c r="FL47" s="236"/>
      <c r="FM47" s="236"/>
      <c r="FN47" s="236"/>
      <c r="FO47" s="236"/>
      <c r="FP47" s="236"/>
      <c r="FQ47" s="236"/>
      <c r="FR47" s="236"/>
      <c r="FS47" s="236"/>
      <c r="FT47" s="236"/>
      <c r="FU47" s="236"/>
      <c r="FV47" s="236"/>
      <c r="FW47" s="236"/>
      <c r="FX47" s="236"/>
      <c r="FY47" s="236"/>
      <c r="FZ47" s="236"/>
      <c r="GA47" s="236"/>
      <c r="GB47" s="237"/>
    </row>
    <row r="48" spans="1:184" ht="15" customHeight="1">
      <c r="A48" s="110"/>
      <c r="B48" s="219" t="s">
        <v>8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20"/>
      <c r="BU48" s="238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40"/>
      <c r="ES48" s="238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40"/>
    </row>
    <row r="49" spans="1:184" ht="15" customHeight="1">
      <c r="A49" s="107"/>
      <c r="B49" s="217" t="s">
        <v>158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8"/>
      <c r="BU49" s="214">
        <v>0</v>
      </c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6"/>
      <c r="ES49" s="214">
        <v>0</v>
      </c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6"/>
    </row>
    <row r="50" spans="1:184" ht="15" customHeight="1">
      <c r="A50" s="107"/>
      <c r="B50" s="217" t="s">
        <v>159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8"/>
      <c r="BU50" s="221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3"/>
      <c r="ES50" s="221"/>
      <c r="ET50" s="222"/>
      <c r="EU50" s="222"/>
      <c r="EV50" s="222"/>
      <c r="EW50" s="222"/>
      <c r="EX50" s="222"/>
      <c r="EY50" s="222"/>
      <c r="EZ50" s="222"/>
      <c r="FA50" s="222"/>
      <c r="FB50" s="222"/>
      <c r="FC50" s="222"/>
      <c r="FD50" s="222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2"/>
      <c r="FP50" s="222"/>
      <c r="FQ50" s="222"/>
      <c r="FR50" s="222"/>
      <c r="FS50" s="222"/>
      <c r="FT50" s="222"/>
      <c r="FU50" s="222"/>
      <c r="FV50" s="222"/>
      <c r="FW50" s="222"/>
      <c r="FX50" s="222"/>
      <c r="FY50" s="222"/>
      <c r="FZ50" s="222"/>
      <c r="GA50" s="222"/>
      <c r="GB50" s="223"/>
    </row>
    <row r="51" spans="1:184" ht="15" customHeight="1">
      <c r="A51" s="107"/>
      <c r="B51" s="217" t="s">
        <v>160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8"/>
      <c r="BU51" s="221">
        <v>232810.5</v>
      </c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3"/>
      <c r="ES51" s="221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3"/>
    </row>
    <row r="52" spans="1:184" ht="15" customHeight="1">
      <c r="A52" s="107"/>
      <c r="B52" s="217" t="s">
        <v>161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8"/>
      <c r="BU52" s="221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3"/>
      <c r="ES52" s="221"/>
      <c r="ET52" s="222"/>
      <c r="EU52" s="222"/>
      <c r="EV52" s="222"/>
      <c r="EW52" s="222"/>
      <c r="EX52" s="222"/>
      <c r="EY52" s="222"/>
      <c r="EZ52" s="222"/>
      <c r="FA52" s="222"/>
      <c r="FB52" s="222"/>
      <c r="FC52" s="222"/>
      <c r="FD52" s="222"/>
      <c r="FE52" s="222"/>
      <c r="FF52" s="222"/>
      <c r="FG52" s="222"/>
      <c r="FH52" s="222"/>
      <c r="FI52" s="222"/>
      <c r="FJ52" s="222"/>
      <c r="FK52" s="222"/>
      <c r="FL52" s="222"/>
      <c r="FM52" s="222"/>
      <c r="FN52" s="222"/>
      <c r="FO52" s="222"/>
      <c r="FP52" s="222"/>
      <c r="FQ52" s="222"/>
      <c r="FR52" s="222"/>
      <c r="FS52" s="222"/>
      <c r="FT52" s="222"/>
      <c r="FU52" s="222"/>
      <c r="FV52" s="222"/>
      <c r="FW52" s="222"/>
      <c r="FX52" s="222"/>
      <c r="FY52" s="222"/>
      <c r="FZ52" s="222"/>
      <c r="GA52" s="222"/>
      <c r="GB52" s="223"/>
    </row>
    <row r="53" spans="1:184" ht="15" customHeight="1">
      <c r="A53" s="107"/>
      <c r="B53" s="217" t="s">
        <v>162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8"/>
      <c r="BU53" s="221">
        <v>86871.44</v>
      </c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3"/>
      <c r="ES53" s="221">
        <f>190410.84-15548.05</f>
        <v>174862.79</v>
      </c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22"/>
      <c r="FN53" s="222"/>
      <c r="FO53" s="222"/>
      <c r="FP53" s="222"/>
      <c r="FQ53" s="222"/>
      <c r="FR53" s="222"/>
      <c r="FS53" s="222"/>
      <c r="FT53" s="222"/>
      <c r="FU53" s="222"/>
      <c r="FV53" s="222"/>
      <c r="FW53" s="222"/>
      <c r="FX53" s="222"/>
      <c r="FY53" s="222"/>
      <c r="FZ53" s="222"/>
      <c r="GA53" s="222"/>
      <c r="GB53" s="223"/>
    </row>
    <row r="54" spans="1:161" ht="15" customHeight="1">
      <c r="A54" s="107"/>
      <c r="B54" s="217" t="s">
        <v>163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8"/>
      <c r="BU54" s="221">
        <v>45858.31</v>
      </c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3"/>
      <c r="FE54" s="1">
        <v>52654.31</v>
      </c>
    </row>
    <row r="55" spans="1:108" ht="15" customHeight="1">
      <c r="A55" s="107"/>
      <c r="B55" s="217" t="s">
        <v>164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8"/>
      <c r="BU55" s="221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3"/>
    </row>
    <row r="56" spans="1:108" ht="15" customHeight="1">
      <c r="A56" s="107"/>
      <c r="B56" s="217" t="s">
        <v>165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8"/>
      <c r="BU56" s="221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3"/>
    </row>
    <row r="57" spans="1:108" ht="15" customHeight="1">
      <c r="A57" s="107"/>
      <c r="B57" s="217" t="s">
        <v>166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8"/>
      <c r="BU57" s="221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3"/>
    </row>
    <row r="58" spans="1:108" ht="15" customHeight="1">
      <c r="A58" s="107"/>
      <c r="B58" s="217" t="s">
        <v>167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8"/>
      <c r="BU58" s="221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3"/>
    </row>
    <row r="59" spans="1:108" ht="15" customHeight="1">
      <c r="A59" s="107"/>
      <c r="B59" s="217" t="s">
        <v>168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8"/>
      <c r="BU59" s="221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3"/>
    </row>
    <row r="60" spans="1:108" ht="15" customHeight="1">
      <c r="A60" s="107"/>
      <c r="B60" s="217" t="s">
        <v>169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8"/>
      <c r="BU60" s="221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3"/>
    </row>
    <row r="61" spans="1:108" ht="15" customHeight="1">
      <c r="A61" s="107"/>
      <c r="B61" s="217" t="s">
        <v>170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8"/>
      <c r="BU61" s="221">
        <v>46021.02</v>
      </c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3"/>
    </row>
    <row r="62" spans="1:108" ht="56.25" customHeight="1">
      <c r="A62" s="107"/>
      <c r="B62" s="224" t="s">
        <v>67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5"/>
      <c r="BU62" s="226">
        <f>BU73+BU75+BU64</f>
        <v>0</v>
      </c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8"/>
    </row>
    <row r="63" spans="1:108" ht="15" customHeight="1">
      <c r="A63" s="112"/>
      <c r="B63" s="219" t="s">
        <v>8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20"/>
      <c r="BU63" s="214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6"/>
    </row>
    <row r="64" spans="1:108" ht="15" customHeight="1">
      <c r="A64" s="107"/>
      <c r="B64" s="217" t="s">
        <v>171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8"/>
      <c r="BU64" s="214">
        <v>0</v>
      </c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6"/>
    </row>
    <row r="65" spans="1:108" ht="15" customHeight="1">
      <c r="A65" s="107"/>
      <c r="B65" s="217" t="s">
        <v>172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8"/>
      <c r="BU65" s="221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3"/>
    </row>
    <row r="66" spans="1:108" ht="15" customHeight="1">
      <c r="A66" s="107"/>
      <c r="B66" s="217" t="s">
        <v>173</v>
      </c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8"/>
      <c r="BU66" s="214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6"/>
    </row>
    <row r="67" spans="1:108" ht="15" customHeight="1">
      <c r="A67" s="107"/>
      <c r="B67" s="217" t="s">
        <v>174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8"/>
      <c r="BU67" s="214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6"/>
    </row>
    <row r="68" spans="1:108" ht="15" customHeight="1">
      <c r="A68" s="107"/>
      <c r="B68" s="217" t="s">
        <v>175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8"/>
      <c r="BU68" s="214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6"/>
    </row>
    <row r="69" spans="1:108" ht="15" customHeight="1">
      <c r="A69" s="107"/>
      <c r="B69" s="217" t="s">
        <v>176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8"/>
      <c r="BU69" s="214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6"/>
    </row>
    <row r="70" spans="1:171" ht="15" customHeight="1">
      <c r="A70" s="107"/>
      <c r="B70" s="217" t="s">
        <v>177</v>
      </c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8"/>
      <c r="BU70" s="214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6"/>
      <c r="FO70" s="34"/>
    </row>
    <row r="71" spans="1:108" ht="15" customHeight="1">
      <c r="A71" s="107"/>
      <c r="B71" s="217" t="s">
        <v>178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8"/>
      <c r="BU71" s="214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6"/>
    </row>
    <row r="72" spans="1:108" ht="15" customHeight="1">
      <c r="A72" s="107"/>
      <c r="B72" s="217" t="s">
        <v>179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8"/>
      <c r="BU72" s="214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6"/>
    </row>
    <row r="73" spans="1:108" ht="15" customHeight="1">
      <c r="A73" s="107"/>
      <c r="B73" s="217" t="s">
        <v>180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8"/>
      <c r="BU73" s="214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6"/>
    </row>
    <row r="74" spans="1:108" ht="15" customHeight="1">
      <c r="A74" s="107"/>
      <c r="B74" s="217" t="s">
        <v>181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8"/>
      <c r="BU74" s="214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6"/>
    </row>
    <row r="75" spans="1:108" ht="15" customHeight="1">
      <c r="A75" s="107"/>
      <c r="B75" s="217" t="s">
        <v>182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8"/>
      <c r="BU75" s="214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6"/>
    </row>
    <row r="76" spans="1:108" ht="15" customHeight="1">
      <c r="A76" s="107"/>
      <c r="B76" s="217" t="s">
        <v>183</v>
      </c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8"/>
      <c r="BU76" s="214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6"/>
    </row>
    <row r="78" spans="22:131" ht="15.75"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</row>
  </sheetData>
  <sheetProtection/>
  <mergeCells count="169">
    <mergeCell ref="ES50:GB50"/>
    <mergeCell ref="ES51:GB51"/>
    <mergeCell ref="ES52:GB52"/>
    <mergeCell ref="ES53:GB53"/>
    <mergeCell ref="ES44:GB44"/>
    <mergeCell ref="ES45:GB45"/>
    <mergeCell ref="ES46:GB46"/>
    <mergeCell ref="ES47:GB47"/>
    <mergeCell ref="ES48:GB48"/>
    <mergeCell ref="ES49:GB49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5:DD5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6:BT56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U36:DD36"/>
    <mergeCell ref="B37:BT37"/>
    <mergeCell ref="BU37:DD37"/>
    <mergeCell ref="B38:BT38"/>
    <mergeCell ref="BU38:DD38"/>
    <mergeCell ref="B44:BT44"/>
    <mergeCell ref="B42:BT42"/>
    <mergeCell ref="BU42:DD42"/>
    <mergeCell ref="B36:BT36"/>
    <mergeCell ref="BU40:DD40"/>
    <mergeCell ref="B41:BT41"/>
    <mergeCell ref="BU41:DD41"/>
    <mergeCell ref="B45:BT45"/>
    <mergeCell ref="BU44:DD44"/>
    <mergeCell ref="BU45:DD45"/>
    <mergeCell ref="B43:BT43"/>
    <mergeCell ref="BU43:DD43"/>
    <mergeCell ref="B48:BT48"/>
    <mergeCell ref="BU47:DD47"/>
    <mergeCell ref="BU49:DD49"/>
    <mergeCell ref="B47:BT47"/>
    <mergeCell ref="BU48:DD48"/>
    <mergeCell ref="B49:BT49"/>
    <mergeCell ref="BU6:DD6"/>
    <mergeCell ref="BU7:DD7"/>
    <mergeCell ref="BU8:DD8"/>
    <mergeCell ref="BU59:DD59"/>
    <mergeCell ref="B52:BT52"/>
    <mergeCell ref="BU52:DD52"/>
    <mergeCell ref="B53:BT53"/>
    <mergeCell ref="BU53:DD53"/>
    <mergeCell ref="B54:BT54"/>
    <mergeCell ref="BU54:DD54"/>
    <mergeCell ref="B68:BT68"/>
    <mergeCell ref="B55:BT55"/>
    <mergeCell ref="BU55:DD55"/>
    <mergeCell ref="B63:BT63"/>
    <mergeCell ref="BU63:DD63"/>
    <mergeCell ref="BU56:DD56"/>
    <mergeCell ref="B57:BT57"/>
    <mergeCell ref="BU57:DD57"/>
    <mergeCell ref="B60:BT60"/>
    <mergeCell ref="BU60:DD60"/>
    <mergeCell ref="BU58:DD58"/>
    <mergeCell ref="B59:BT59"/>
    <mergeCell ref="B61:BT61"/>
    <mergeCell ref="BU61:DD61"/>
    <mergeCell ref="B62:BT62"/>
    <mergeCell ref="BU62:DD62"/>
    <mergeCell ref="B58:BT58"/>
    <mergeCell ref="B75:BT75"/>
    <mergeCell ref="BU75:DD75"/>
    <mergeCell ref="BU76:DD76"/>
    <mergeCell ref="B64:BT64"/>
    <mergeCell ref="B66:BT66"/>
    <mergeCell ref="BU66:DD66"/>
    <mergeCell ref="BU64:DD64"/>
    <mergeCell ref="BU65:DD65"/>
    <mergeCell ref="B65:BT65"/>
    <mergeCell ref="BU68:DD68"/>
    <mergeCell ref="BU33:DD33"/>
    <mergeCell ref="B31:BT31"/>
    <mergeCell ref="B32:BT32"/>
    <mergeCell ref="BU31:DD31"/>
    <mergeCell ref="B51:BT51"/>
    <mergeCell ref="BU51:DD51"/>
    <mergeCell ref="B50:BT50"/>
    <mergeCell ref="BU50:DD50"/>
    <mergeCell ref="B46:BT46"/>
    <mergeCell ref="BU46:DD46"/>
    <mergeCell ref="B67:BT67"/>
    <mergeCell ref="BU74:DD74"/>
    <mergeCell ref="B69:BT69"/>
    <mergeCell ref="B71:BT71"/>
    <mergeCell ref="BU71:DD71"/>
    <mergeCell ref="B72:BT72"/>
    <mergeCell ref="BU72:DD72"/>
    <mergeCell ref="BU73:DD73"/>
    <mergeCell ref="B74:BT74"/>
    <mergeCell ref="BU67:DD67"/>
    <mergeCell ref="BU29:DD29"/>
    <mergeCell ref="B30:BT30"/>
    <mergeCell ref="BU30:DD30"/>
    <mergeCell ref="B33:BT33"/>
    <mergeCell ref="BU32:DD32"/>
    <mergeCell ref="B76:BT76"/>
    <mergeCell ref="B73:BT73"/>
    <mergeCell ref="BU69:DD69"/>
    <mergeCell ref="B70:BT70"/>
    <mergeCell ref="BU70:DD70"/>
    <mergeCell ref="DV5:FE5"/>
    <mergeCell ref="DV6:FE6"/>
    <mergeCell ref="DV7:FE7"/>
    <mergeCell ref="DV8:FE8"/>
    <mergeCell ref="DV9:FE9"/>
    <mergeCell ref="DV10:FE10"/>
    <mergeCell ref="DV11:FE11"/>
    <mergeCell ref="DV12:FE12"/>
    <mergeCell ref="DV13:FE13"/>
    <mergeCell ref="DV14:FE14"/>
    <mergeCell ref="DV15:FE15"/>
    <mergeCell ref="DV16:FE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7" man="1"/>
  </rowBreaks>
  <colBreaks count="1" manualBreakCount="1">
    <brk id="126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64"/>
  <sheetViews>
    <sheetView tabSelected="1" view="pageBreakPreview" zoomScale="80" zoomScaleSheetLayoutView="80" workbookViewId="0" topLeftCell="A256">
      <selection activeCell="E258" sqref="E258"/>
    </sheetView>
  </sheetViews>
  <sheetFormatPr defaultColWidth="9.00390625" defaultRowHeight="12.75"/>
  <cols>
    <col min="1" max="1" width="68.375" style="52" customWidth="1"/>
    <col min="2" max="2" width="17.875" style="35" customWidth="1"/>
    <col min="3" max="3" width="25.375" style="160" customWidth="1"/>
    <col min="4" max="4" width="25.375" style="35" customWidth="1"/>
    <col min="5" max="5" width="26.00390625" style="72" customWidth="1"/>
    <col min="6" max="6" width="9.125" style="37" customWidth="1"/>
    <col min="7" max="7" width="27.375" style="35" customWidth="1"/>
    <col min="8" max="8" width="21.125" style="35" customWidth="1"/>
    <col min="9" max="9" width="19.875" style="35" customWidth="1"/>
    <col min="10" max="10" width="17.00390625" style="35" customWidth="1"/>
    <col min="11" max="16384" width="9.125" style="35" customWidth="1"/>
  </cols>
  <sheetData>
    <row r="1" spans="1:5" ht="18.75">
      <c r="A1" s="275"/>
      <c r="B1" s="275"/>
      <c r="C1" s="275"/>
      <c r="D1" s="275"/>
      <c r="E1" s="269"/>
    </row>
    <row r="2" spans="1:5" ht="19.5" thickBot="1">
      <c r="A2" s="276" t="s">
        <v>100</v>
      </c>
      <c r="B2" s="276"/>
      <c r="C2" s="276"/>
      <c r="D2" s="278"/>
      <c r="E2" s="270"/>
    </row>
    <row r="3" spans="1:5" ht="208.5" customHeight="1">
      <c r="A3" s="38" t="s">
        <v>0</v>
      </c>
      <c r="B3" s="39" t="s">
        <v>101</v>
      </c>
      <c r="C3" s="135" t="s">
        <v>102</v>
      </c>
      <c r="D3" s="39" t="s">
        <v>103</v>
      </c>
      <c r="E3" s="60" t="s">
        <v>68</v>
      </c>
    </row>
    <row r="4" spans="1:9" ht="37.5">
      <c r="A4" s="40" t="s">
        <v>43</v>
      </c>
      <c r="B4" s="41"/>
      <c r="C4" s="145"/>
      <c r="D4" s="42" t="s">
        <v>22</v>
      </c>
      <c r="E4" s="61">
        <v>935346.43</v>
      </c>
      <c r="G4" s="168">
        <f>E4+E5</f>
        <v>63894634.53</v>
      </c>
      <c r="H4" s="168">
        <f>G4-E4-E5</f>
        <v>0</v>
      </c>
      <c r="I4" s="43"/>
    </row>
    <row r="5" spans="1:8" ht="20.25">
      <c r="A5" s="40" t="s">
        <v>23</v>
      </c>
      <c r="B5" s="41"/>
      <c r="C5" s="145"/>
      <c r="D5" s="42" t="s">
        <v>22</v>
      </c>
      <c r="E5" s="61">
        <f>E7+E8+E11+E14</f>
        <v>62959288.1</v>
      </c>
      <c r="G5" s="169"/>
      <c r="H5" s="169"/>
    </row>
    <row r="6" spans="1:8" ht="20.25">
      <c r="A6" s="40" t="s">
        <v>8</v>
      </c>
      <c r="B6" s="41"/>
      <c r="C6" s="145"/>
      <c r="D6" s="42" t="s">
        <v>22</v>
      </c>
      <c r="E6" s="62"/>
      <c r="G6" s="169"/>
      <c r="H6" s="169"/>
    </row>
    <row r="7" spans="1:9" ht="20.25">
      <c r="A7" s="40" t="s">
        <v>104</v>
      </c>
      <c r="B7" s="41"/>
      <c r="C7" s="145"/>
      <c r="D7" s="42" t="s">
        <v>22</v>
      </c>
      <c r="E7" s="61">
        <f>E26</f>
        <v>48212759</v>
      </c>
      <c r="G7" s="169">
        <v>63894634.53</v>
      </c>
      <c r="H7" s="169" t="s">
        <v>204</v>
      </c>
      <c r="I7" s="43"/>
    </row>
    <row r="8" spans="1:8" ht="37.5">
      <c r="A8" s="44" t="s">
        <v>125</v>
      </c>
      <c r="B8" s="41"/>
      <c r="C8" s="145"/>
      <c r="D8" s="42" t="s">
        <v>22</v>
      </c>
      <c r="E8" s="61">
        <f>E67</f>
        <v>4812196.7700000005</v>
      </c>
      <c r="G8" s="168">
        <f>G7-G4</f>
        <v>0</v>
      </c>
      <c r="H8" s="170">
        <f>935346.43-941339.43</f>
        <v>-5993</v>
      </c>
    </row>
    <row r="9" spans="1:8" ht="20.25">
      <c r="A9" s="44"/>
      <c r="B9" s="41"/>
      <c r="C9" s="145"/>
      <c r="D9" s="42"/>
      <c r="E9" s="61"/>
      <c r="G9" s="168"/>
      <c r="H9" s="169"/>
    </row>
    <row r="10" spans="1:10" ht="20.25">
      <c r="A10" s="40" t="s">
        <v>28</v>
      </c>
      <c r="B10" s="41"/>
      <c r="C10" s="145"/>
      <c r="D10" s="42" t="s">
        <v>22</v>
      </c>
      <c r="E10" s="61"/>
      <c r="G10" s="43"/>
      <c r="H10" s="43"/>
      <c r="J10" s="43"/>
    </row>
    <row r="11" spans="1:8" ht="112.5">
      <c r="A11" s="40" t="s">
        <v>105</v>
      </c>
      <c r="B11" s="41"/>
      <c r="C11" s="145"/>
      <c r="D11" s="42" t="s">
        <v>22</v>
      </c>
      <c r="E11" s="61">
        <f>E15+E16+E17+E18</f>
        <v>9928230.57</v>
      </c>
      <c r="G11" s="43">
        <f>E11+E4</f>
        <v>10863577</v>
      </c>
      <c r="H11" s="43"/>
    </row>
    <row r="12" spans="1:10" ht="20.25">
      <c r="A12" s="40" t="s">
        <v>8</v>
      </c>
      <c r="B12" s="41"/>
      <c r="C12" s="145"/>
      <c r="D12" s="42" t="s">
        <v>22</v>
      </c>
      <c r="E12" s="62"/>
      <c r="J12" s="43"/>
    </row>
    <row r="13" spans="1:10" ht="20.25" hidden="1">
      <c r="A13" s="40"/>
      <c r="B13" s="41"/>
      <c r="C13" s="145"/>
      <c r="D13" s="42"/>
      <c r="E13" s="62"/>
      <c r="J13" s="43"/>
    </row>
    <row r="14" spans="1:5" ht="20.25">
      <c r="A14" s="40" t="s">
        <v>191</v>
      </c>
      <c r="B14" s="144" t="s">
        <v>114</v>
      </c>
      <c r="C14" s="145"/>
      <c r="D14" s="42" t="s">
        <v>22</v>
      </c>
      <c r="E14" s="171">
        <v>6101.76</v>
      </c>
    </row>
    <row r="15" spans="1:5" ht="20.25">
      <c r="A15" s="40" t="s">
        <v>192</v>
      </c>
      <c r="B15" s="144" t="s">
        <v>112</v>
      </c>
      <c r="C15" s="145"/>
      <c r="D15" s="42" t="s">
        <v>22</v>
      </c>
      <c r="E15" s="171">
        <f>4770493-663820.22</f>
        <v>4106672.7800000003</v>
      </c>
    </row>
    <row r="16" spans="1:5" ht="37.5">
      <c r="A16" s="40" t="s">
        <v>193</v>
      </c>
      <c r="B16" s="144" t="s">
        <v>112</v>
      </c>
      <c r="C16" s="145"/>
      <c r="D16" s="42"/>
      <c r="E16" s="171">
        <f>6041300-271526.21</f>
        <v>5769773.79</v>
      </c>
    </row>
    <row r="17" spans="1:5" ht="20.25">
      <c r="A17" s="40" t="s">
        <v>194</v>
      </c>
      <c r="B17" s="144" t="s">
        <v>112</v>
      </c>
      <c r="C17" s="145"/>
      <c r="D17" s="42"/>
      <c r="E17" s="171">
        <v>51784</v>
      </c>
    </row>
    <row r="18" spans="1:5" ht="20.25">
      <c r="A18" s="40" t="s">
        <v>195</v>
      </c>
      <c r="B18" s="45" t="s">
        <v>112</v>
      </c>
      <c r="C18" s="145"/>
      <c r="D18" s="42"/>
      <c r="E18" s="63">
        <v>0</v>
      </c>
    </row>
    <row r="19" spans="1:5" ht="37.5">
      <c r="A19" s="40" t="s">
        <v>69</v>
      </c>
      <c r="B19" s="41"/>
      <c r="C19" s="145"/>
      <c r="D19" s="42" t="s">
        <v>22</v>
      </c>
      <c r="E19" s="62"/>
    </row>
    <row r="20" spans="1:5" ht="20.25">
      <c r="A20" s="40" t="s">
        <v>8</v>
      </c>
      <c r="B20" s="41"/>
      <c r="C20" s="145"/>
      <c r="D20" s="42" t="s">
        <v>22</v>
      </c>
      <c r="E20" s="62"/>
    </row>
    <row r="21" spans="1:5" ht="20.25">
      <c r="A21" s="40"/>
      <c r="B21" s="41"/>
      <c r="C21" s="145"/>
      <c r="D21" s="42"/>
      <c r="E21" s="62"/>
    </row>
    <row r="22" spans="1:5" ht="20.25">
      <c r="A22" s="40" t="s">
        <v>70</v>
      </c>
      <c r="B22" s="41"/>
      <c r="C22" s="145"/>
      <c r="D22" s="42" t="s">
        <v>22</v>
      </c>
      <c r="E22" s="62"/>
    </row>
    <row r="23" spans="1:5" ht="37.5">
      <c r="A23" s="40" t="s">
        <v>44</v>
      </c>
      <c r="B23" s="41"/>
      <c r="C23" s="145"/>
      <c r="D23" s="42" t="s">
        <v>22</v>
      </c>
      <c r="E23" s="62"/>
    </row>
    <row r="24" spans="1:8" ht="20.25">
      <c r="A24" s="40" t="s">
        <v>24</v>
      </c>
      <c r="B24" s="41"/>
      <c r="C24" s="145"/>
      <c r="D24" s="42">
        <v>900</v>
      </c>
      <c r="E24" s="64">
        <f>E26+E67+E203+E227</f>
        <v>63894634.53</v>
      </c>
      <c r="G24" s="35">
        <v>50810172.43</v>
      </c>
      <c r="H24" s="43">
        <f>G4-G24</f>
        <v>13084462.100000001</v>
      </c>
    </row>
    <row r="25" spans="1:5" ht="20.25">
      <c r="A25" s="40" t="s">
        <v>8</v>
      </c>
      <c r="B25" s="41"/>
      <c r="C25" s="145"/>
      <c r="D25" s="42"/>
      <c r="E25" s="62"/>
    </row>
    <row r="26" spans="1:5" ht="20.25">
      <c r="A26" s="40" t="s">
        <v>97</v>
      </c>
      <c r="B26" s="46"/>
      <c r="C26" s="145"/>
      <c r="D26" s="42" t="s">
        <v>22</v>
      </c>
      <c r="E26" s="161">
        <f>E27+E49</f>
        <v>48212759</v>
      </c>
    </row>
    <row r="27" spans="1:7" ht="43.5" customHeight="1">
      <c r="A27" s="47" t="s">
        <v>135</v>
      </c>
      <c r="B27" s="80" t="s">
        <v>136</v>
      </c>
      <c r="C27" s="56">
        <v>1210521010</v>
      </c>
      <c r="D27" s="48" t="s">
        <v>22</v>
      </c>
      <c r="E27" s="65">
        <f>E28+E33+E45</f>
        <v>8304001</v>
      </c>
      <c r="G27" s="43"/>
    </row>
    <row r="28" spans="1:7" ht="37.5">
      <c r="A28" s="40" t="s">
        <v>29</v>
      </c>
      <c r="B28" s="49"/>
      <c r="C28" s="137"/>
      <c r="D28" s="50">
        <v>210</v>
      </c>
      <c r="E28" s="62">
        <f>E30+E31+E32</f>
        <v>1089593</v>
      </c>
      <c r="G28" s="43"/>
    </row>
    <row r="29" spans="1:5" ht="20.25">
      <c r="A29" s="40" t="s">
        <v>1</v>
      </c>
      <c r="B29" s="41"/>
      <c r="C29" s="145"/>
      <c r="D29" s="41"/>
      <c r="E29" s="62"/>
    </row>
    <row r="30" spans="1:5" ht="20.25">
      <c r="A30" s="40" t="s">
        <v>30</v>
      </c>
      <c r="B30" s="49"/>
      <c r="C30" s="137"/>
      <c r="D30" s="50">
        <v>211</v>
      </c>
      <c r="E30" s="62">
        <v>834691</v>
      </c>
    </row>
    <row r="31" spans="1:5" ht="20.25">
      <c r="A31" s="51" t="s">
        <v>31</v>
      </c>
      <c r="B31" s="49"/>
      <c r="C31" s="137"/>
      <c r="D31" s="50">
        <v>212</v>
      </c>
      <c r="E31" s="62">
        <v>2825</v>
      </c>
    </row>
    <row r="32" spans="1:5" ht="20.25">
      <c r="A32" s="40" t="s">
        <v>107</v>
      </c>
      <c r="B32" s="49"/>
      <c r="C32" s="137"/>
      <c r="D32" s="50">
        <v>213</v>
      </c>
      <c r="E32" s="62">
        <v>252077</v>
      </c>
    </row>
    <row r="33" spans="1:5" ht="20.25">
      <c r="A33" s="40" t="s">
        <v>40</v>
      </c>
      <c r="B33" s="49"/>
      <c r="C33" s="137"/>
      <c r="D33" s="50">
        <v>220</v>
      </c>
      <c r="E33" s="62">
        <f>E35+E36+E37+E38+E39+E40+E41+E44</f>
        <v>6560908</v>
      </c>
    </row>
    <row r="34" spans="1:5" ht="20.25">
      <c r="A34" s="40" t="s">
        <v>1</v>
      </c>
      <c r="B34" s="49"/>
      <c r="C34" s="137"/>
      <c r="D34" s="50"/>
      <c r="E34" s="62"/>
    </row>
    <row r="35" spans="1:5" ht="20.25">
      <c r="A35" s="40" t="s">
        <v>32</v>
      </c>
      <c r="B35" s="49"/>
      <c r="C35" s="137"/>
      <c r="D35" s="50">
        <v>221</v>
      </c>
      <c r="E35" s="62">
        <v>10735</v>
      </c>
    </row>
    <row r="36" spans="1:5" ht="20.25">
      <c r="A36" s="40" t="s">
        <v>33</v>
      </c>
      <c r="B36" s="49"/>
      <c r="C36" s="137"/>
      <c r="D36" s="50">
        <v>222</v>
      </c>
      <c r="E36" s="62"/>
    </row>
    <row r="37" spans="1:5" ht="20.25">
      <c r="A37" s="40" t="s">
        <v>34</v>
      </c>
      <c r="B37" s="49"/>
      <c r="C37" s="137"/>
      <c r="D37" s="50">
        <v>223</v>
      </c>
      <c r="E37" s="62">
        <v>3978240</v>
      </c>
    </row>
    <row r="38" spans="1:5" ht="20.25">
      <c r="A38" s="40" t="s">
        <v>35</v>
      </c>
      <c r="B38" s="49"/>
      <c r="C38" s="137"/>
      <c r="D38" s="50">
        <v>224</v>
      </c>
      <c r="E38" s="62"/>
    </row>
    <row r="39" spans="1:5" ht="20.25">
      <c r="A39" s="40" t="s">
        <v>36</v>
      </c>
      <c r="B39" s="49"/>
      <c r="C39" s="137"/>
      <c r="D39" s="50">
        <v>225</v>
      </c>
      <c r="E39" s="62">
        <v>510817</v>
      </c>
    </row>
    <row r="40" spans="1:5" ht="20.25">
      <c r="A40" s="40" t="s">
        <v>37</v>
      </c>
      <c r="B40" s="49"/>
      <c r="C40" s="137"/>
      <c r="D40" s="50">
        <v>226</v>
      </c>
      <c r="E40" s="62">
        <v>400859</v>
      </c>
    </row>
    <row r="41" spans="1:8" ht="20.25">
      <c r="A41" s="40" t="s">
        <v>45</v>
      </c>
      <c r="B41" s="49"/>
      <c r="C41" s="137"/>
      <c r="D41" s="50">
        <v>260</v>
      </c>
      <c r="E41" s="62"/>
      <c r="H41" s="164">
        <f>E35+E37+E39+E40+E54+E55+E58+E59+E102+E105+E106+E107+E110+E140+E141+E153+E155+E186+E187+E194+E211+E213+E215+E216+E224+E225+E247</f>
        <v>16792722.530000005</v>
      </c>
    </row>
    <row r="42" spans="1:5" ht="20.25">
      <c r="A42" s="40" t="s">
        <v>1</v>
      </c>
      <c r="B42" s="49"/>
      <c r="C42" s="137"/>
      <c r="D42" s="50"/>
      <c r="E42" s="62"/>
    </row>
    <row r="43" spans="1:5" ht="20.25">
      <c r="A43" s="40" t="s">
        <v>46</v>
      </c>
      <c r="B43" s="49"/>
      <c r="C43" s="137"/>
      <c r="D43" s="50">
        <v>262</v>
      </c>
      <c r="E43" s="62"/>
    </row>
    <row r="44" spans="1:5" ht="20.25">
      <c r="A44" s="40" t="s">
        <v>47</v>
      </c>
      <c r="B44" s="49"/>
      <c r="C44" s="137"/>
      <c r="D44" s="50">
        <v>290</v>
      </c>
      <c r="E44" s="62">
        <f>1560+1657897+800</f>
        <v>1660257</v>
      </c>
    </row>
    <row r="45" spans="1:7" ht="20.25">
      <c r="A45" s="40" t="s">
        <v>108</v>
      </c>
      <c r="B45" s="49"/>
      <c r="C45" s="137"/>
      <c r="D45" s="50">
        <v>300</v>
      </c>
      <c r="E45" s="62">
        <f>E47+E48</f>
        <v>653500</v>
      </c>
      <c r="G45" s="52"/>
    </row>
    <row r="46" spans="1:5" ht="20.25">
      <c r="A46" s="40" t="s">
        <v>1</v>
      </c>
      <c r="B46" s="49"/>
      <c r="C46" s="137"/>
      <c r="D46" s="50"/>
      <c r="E46" s="62"/>
    </row>
    <row r="47" spans="1:5" ht="20.25">
      <c r="A47" s="40" t="s">
        <v>38</v>
      </c>
      <c r="B47" s="49"/>
      <c r="C47" s="137"/>
      <c r="D47" s="50">
        <v>310</v>
      </c>
      <c r="E47" s="62">
        <v>0</v>
      </c>
    </row>
    <row r="48" spans="1:5" ht="21" thickBot="1">
      <c r="A48" s="40" t="s">
        <v>39</v>
      </c>
      <c r="B48" s="49"/>
      <c r="C48" s="137"/>
      <c r="D48" s="50">
        <v>340</v>
      </c>
      <c r="E48" s="62">
        <v>653500</v>
      </c>
    </row>
    <row r="49" spans="1:9" ht="93" customHeight="1" thickBot="1">
      <c r="A49" s="47" t="s">
        <v>137</v>
      </c>
      <c r="B49" s="45" t="s">
        <v>145</v>
      </c>
      <c r="C49" s="56">
        <v>1210376210</v>
      </c>
      <c r="D49" s="48"/>
      <c r="E49" s="66">
        <f>E50+E56</f>
        <v>39908758</v>
      </c>
      <c r="G49" s="165">
        <f>E35+E37+E39+E40+E54+E55+E58+E59+E102+E105+E106+E107+E110+E140+E141+E153+E155+E186+E187+E192+E194+E211+E213+E215+E216+E224+E225+E247</f>
        <v>16792722.530000005</v>
      </c>
      <c r="H49" s="166" t="s">
        <v>200</v>
      </c>
      <c r="I49" s="167"/>
    </row>
    <row r="50" spans="1:5" ht="37.5">
      <c r="A50" s="40" t="s">
        <v>29</v>
      </c>
      <c r="B50" s="49"/>
      <c r="C50" s="137"/>
      <c r="D50" s="50">
        <v>210</v>
      </c>
      <c r="E50" s="62">
        <f>E52+E53+E55+E54</f>
        <v>38437415</v>
      </c>
    </row>
    <row r="51" spans="1:5" ht="20.25">
      <c r="A51" s="40" t="s">
        <v>1</v>
      </c>
      <c r="B51" s="41"/>
      <c r="C51" s="145"/>
      <c r="D51" s="41"/>
      <c r="E51" s="62"/>
    </row>
    <row r="52" spans="1:5" ht="20.25">
      <c r="A52" s="40" t="s">
        <v>30</v>
      </c>
      <c r="B52" s="49"/>
      <c r="C52" s="137"/>
      <c r="D52" s="50">
        <v>211</v>
      </c>
      <c r="E52" s="62">
        <v>29354181</v>
      </c>
    </row>
    <row r="53" spans="1:5" ht="20.25">
      <c r="A53" s="40" t="s">
        <v>107</v>
      </c>
      <c r="B53" s="49"/>
      <c r="C53" s="137"/>
      <c r="D53" s="50">
        <v>213</v>
      </c>
      <c r="E53" s="62">
        <v>8864963</v>
      </c>
    </row>
    <row r="54" spans="1:5" ht="20.25">
      <c r="A54" s="40" t="s">
        <v>32</v>
      </c>
      <c r="B54" s="49"/>
      <c r="C54" s="137"/>
      <c r="D54" s="50">
        <v>221</v>
      </c>
      <c r="E54" s="62">
        <v>106000</v>
      </c>
    </row>
    <row r="55" spans="1:5" ht="20.25">
      <c r="A55" s="40" t="s">
        <v>37</v>
      </c>
      <c r="B55" s="49"/>
      <c r="C55" s="137"/>
      <c r="D55" s="50">
        <v>226</v>
      </c>
      <c r="E55" s="62">
        <v>112271</v>
      </c>
    </row>
    <row r="56" spans="1:10" ht="20.25">
      <c r="A56" s="40" t="s">
        <v>108</v>
      </c>
      <c r="B56" s="49"/>
      <c r="C56" s="137"/>
      <c r="D56" s="50">
        <v>300</v>
      </c>
      <c r="E56" s="62">
        <f>E58+E59</f>
        <v>1471343</v>
      </c>
      <c r="I56" s="46"/>
      <c r="J56" s="46"/>
    </row>
    <row r="57" spans="1:5" ht="20.25">
      <c r="A57" s="40" t="s">
        <v>1</v>
      </c>
      <c r="B57" s="49"/>
      <c r="C57" s="137"/>
      <c r="D57" s="50"/>
      <c r="E57" s="62"/>
    </row>
    <row r="58" spans="1:5" ht="20.25">
      <c r="A58" s="40" t="s">
        <v>38</v>
      </c>
      <c r="B58" s="49"/>
      <c r="C58" s="137"/>
      <c r="D58" s="50">
        <v>310</v>
      </c>
      <c r="E58" s="62">
        <v>1214647</v>
      </c>
    </row>
    <row r="59" spans="1:5" ht="20.25">
      <c r="A59" s="40" t="s">
        <v>39</v>
      </c>
      <c r="B59" s="49"/>
      <c r="C59" s="137"/>
      <c r="D59" s="50">
        <v>340</v>
      </c>
      <c r="E59" s="62">
        <v>256696</v>
      </c>
    </row>
    <row r="60" spans="1:5" ht="18.75" hidden="1">
      <c r="A60" s="271" t="s">
        <v>109</v>
      </c>
      <c r="B60" s="272"/>
      <c r="C60" s="273"/>
      <c r="D60" s="274"/>
      <c r="E60" s="280">
        <f>E62</f>
        <v>0</v>
      </c>
    </row>
    <row r="61" spans="1:5" ht="18.75" hidden="1">
      <c r="A61" s="271"/>
      <c r="B61" s="272"/>
      <c r="C61" s="273"/>
      <c r="D61" s="274"/>
      <c r="E61" s="280"/>
    </row>
    <row r="62" spans="1:5" ht="37.5" hidden="1">
      <c r="A62" s="40" t="s">
        <v>29</v>
      </c>
      <c r="B62" s="49"/>
      <c r="C62" s="137"/>
      <c r="D62" s="50">
        <v>210</v>
      </c>
      <c r="E62" s="62">
        <f>E64+E65</f>
        <v>0</v>
      </c>
    </row>
    <row r="63" spans="1:5" ht="20.25" hidden="1">
      <c r="A63" s="40" t="s">
        <v>1</v>
      </c>
      <c r="B63" s="41"/>
      <c r="C63" s="145"/>
      <c r="D63" s="41"/>
      <c r="E63" s="62"/>
    </row>
    <row r="64" spans="1:5" ht="20.25" hidden="1">
      <c r="A64" s="40" t="s">
        <v>30</v>
      </c>
      <c r="B64" s="49"/>
      <c r="C64" s="137"/>
      <c r="D64" s="50">
        <v>211</v>
      </c>
      <c r="E64" s="62"/>
    </row>
    <row r="65" spans="1:5" ht="20.25" hidden="1">
      <c r="A65" s="40" t="s">
        <v>107</v>
      </c>
      <c r="B65" s="49"/>
      <c r="C65" s="137"/>
      <c r="D65" s="50">
        <v>213</v>
      </c>
      <c r="E65" s="62"/>
    </row>
    <row r="66" spans="1:5" ht="20.25" hidden="1">
      <c r="A66" s="40"/>
      <c r="B66" s="49"/>
      <c r="C66" s="137"/>
      <c r="D66" s="50"/>
      <c r="E66" s="67"/>
    </row>
    <row r="67" spans="1:7" ht="20.25">
      <c r="A67" s="40" t="s">
        <v>139</v>
      </c>
      <c r="B67" s="80" t="s">
        <v>110</v>
      </c>
      <c r="C67" s="56"/>
      <c r="D67" s="42"/>
      <c r="E67" s="92">
        <f>E98+E104+E108+E134+E143+E147+E158+E188+E193+E195+E191+E139+E154</f>
        <v>4812196.7700000005</v>
      </c>
      <c r="G67" s="43"/>
    </row>
    <row r="68" spans="1:5" ht="20.25">
      <c r="A68" s="47"/>
      <c r="B68" s="81"/>
      <c r="C68" s="136"/>
      <c r="D68" s="54"/>
      <c r="E68" s="68">
        <f>E69+E73</f>
        <v>0</v>
      </c>
    </row>
    <row r="69" spans="1:5" ht="20.25" hidden="1">
      <c r="A69" s="40" t="s">
        <v>40</v>
      </c>
      <c r="B69" s="81"/>
      <c r="C69" s="137"/>
      <c r="D69" s="50">
        <v>220</v>
      </c>
      <c r="E69" s="62">
        <f>E71+E72</f>
        <v>0</v>
      </c>
    </row>
    <row r="70" spans="1:5" ht="20.25" hidden="1">
      <c r="A70" s="40" t="s">
        <v>1</v>
      </c>
      <c r="B70" s="81"/>
      <c r="C70" s="137"/>
      <c r="D70" s="50"/>
      <c r="E70" s="62"/>
    </row>
    <row r="71" spans="1:5" ht="20.25" hidden="1">
      <c r="A71" s="40" t="s">
        <v>36</v>
      </c>
      <c r="B71" s="81"/>
      <c r="C71" s="137"/>
      <c r="D71" s="50">
        <v>225</v>
      </c>
      <c r="E71" s="62"/>
    </row>
    <row r="72" spans="1:5" ht="20.25" hidden="1">
      <c r="A72" s="40" t="s">
        <v>37</v>
      </c>
      <c r="B72" s="81"/>
      <c r="C72" s="137"/>
      <c r="D72" s="50">
        <v>226</v>
      </c>
      <c r="E72" s="62"/>
    </row>
    <row r="73" spans="1:7" ht="20.25" hidden="1">
      <c r="A73" s="40" t="s">
        <v>108</v>
      </c>
      <c r="B73" s="81"/>
      <c r="C73" s="137"/>
      <c r="D73" s="50">
        <v>300</v>
      </c>
      <c r="E73" s="62"/>
      <c r="G73" s="52"/>
    </row>
    <row r="74" spans="1:5" ht="20.25" hidden="1">
      <c r="A74" s="40" t="s">
        <v>1</v>
      </c>
      <c r="B74" s="81"/>
      <c r="C74" s="137"/>
      <c r="D74" s="50"/>
      <c r="E74" s="62"/>
    </row>
    <row r="75" spans="1:5" ht="20.25" hidden="1">
      <c r="A75" s="40" t="s">
        <v>38</v>
      </c>
      <c r="B75" s="81"/>
      <c r="C75" s="137"/>
      <c r="D75" s="50">
        <v>310</v>
      </c>
      <c r="E75" s="62"/>
    </row>
    <row r="76" spans="1:5" ht="20.25" hidden="1">
      <c r="A76" s="40" t="s">
        <v>39</v>
      </c>
      <c r="B76" s="81"/>
      <c r="C76" s="137"/>
      <c r="D76" s="50">
        <v>340</v>
      </c>
      <c r="E76" s="62"/>
    </row>
    <row r="77" spans="1:5" ht="39" hidden="1">
      <c r="A77" s="55" t="s">
        <v>111</v>
      </c>
      <c r="B77" s="81"/>
      <c r="C77" s="137"/>
      <c r="D77" s="54"/>
      <c r="E77" s="65">
        <f>E78</f>
        <v>0</v>
      </c>
    </row>
    <row r="78" spans="1:5" ht="20.25" hidden="1">
      <c r="A78" s="40" t="s">
        <v>108</v>
      </c>
      <c r="B78" s="81"/>
      <c r="C78" s="137"/>
      <c r="D78" s="50">
        <v>300</v>
      </c>
      <c r="E78" s="62">
        <f>E80+E81</f>
        <v>0</v>
      </c>
    </row>
    <row r="79" spans="1:5" ht="20.25" hidden="1">
      <c r="A79" s="40" t="s">
        <v>1</v>
      </c>
      <c r="B79" s="81"/>
      <c r="C79" s="137"/>
      <c r="D79" s="50"/>
      <c r="E79" s="62"/>
    </row>
    <row r="80" spans="1:5" ht="20.25" hidden="1">
      <c r="A80" s="40" t="s">
        <v>38</v>
      </c>
      <c r="B80" s="81"/>
      <c r="C80" s="137"/>
      <c r="D80" s="50">
        <v>310</v>
      </c>
      <c r="E80" s="62"/>
    </row>
    <row r="81" spans="1:5" ht="20.25" hidden="1">
      <c r="A81" s="40" t="s">
        <v>39</v>
      </c>
      <c r="B81" s="81"/>
      <c r="C81" s="137"/>
      <c r="D81" s="50">
        <v>340</v>
      </c>
      <c r="E81" s="62"/>
    </row>
    <row r="82" spans="1:5" ht="58.5" hidden="1">
      <c r="A82" s="53" t="s">
        <v>127</v>
      </c>
      <c r="B82" s="81"/>
      <c r="C82" s="137"/>
      <c r="D82" s="54"/>
      <c r="E82" s="65">
        <f>E83</f>
        <v>0</v>
      </c>
    </row>
    <row r="83" spans="1:5" ht="20.25" hidden="1">
      <c r="A83" s="40" t="s">
        <v>40</v>
      </c>
      <c r="B83" s="81"/>
      <c r="C83" s="137"/>
      <c r="D83" s="50">
        <v>220</v>
      </c>
      <c r="E83" s="62">
        <f>E85+E86</f>
        <v>0</v>
      </c>
    </row>
    <row r="84" spans="1:5" ht="20.25" hidden="1">
      <c r="A84" s="40" t="s">
        <v>1</v>
      </c>
      <c r="B84" s="81"/>
      <c r="C84" s="137"/>
      <c r="D84" s="50"/>
      <c r="E84" s="62"/>
    </row>
    <row r="85" spans="1:5" ht="20.25" hidden="1">
      <c r="A85" s="40" t="s">
        <v>36</v>
      </c>
      <c r="B85" s="81"/>
      <c r="C85" s="137"/>
      <c r="D85" s="50">
        <v>225</v>
      </c>
      <c r="E85" s="62"/>
    </row>
    <row r="86" spans="1:5" ht="20.25" hidden="1">
      <c r="A86" s="40" t="s">
        <v>37</v>
      </c>
      <c r="B86" s="81"/>
      <c r="C86" s="137"/>
      <c r="D86" s="50">
        <v>226</v>
      </c>
      <c r="E86" s="62"/>
    </row>
    <row r="87" spans="1:5" ht="20.25" hidden="1">
      <c r="A87" s="40" t="s">
        <v>108</v>
      </c>
      <c r="B87" s="81"/>
      <c r="C87" s="137"/>
      <c r="D87" s="50">
        <v>300</v>
      </c>
      <c r="E87" s="62"/>
    </row>
    <row r="88" spans="1:5" ht="20.25" hidden="1">
      <c r="A88" s="40" t="s">
        <v>1</v>
      </c>
      <c r="B88" s="81"/>
      <c r="C88" s="137"/>
      <c r="D88" s="50"/>
      <c r="E88" s="62"/>
    </row>
    <row r="89" spans="1:5" ht="20.25" hidden="1">
      <c r="A89" s="40" t="s">
        <v>38</v>
      </c>
      <c r="B89" s="81"/>
      <c r="C89" s="137"/>
      <c r="D89" s="50">
        <v>310</v>
      </c>
      <c r="E89" s="62"/>
    </row>
    <row r="90" spans="1:5" ht="39" hidden="1">
      <c r="A90" s="55" t="s">
        <v>128</v>
      </c>
      <c r="B90" s="81"/>
      <c r="C90" s="137"/>
      <c r="D90" s="50"/>
      <c r="E90" s="66">
        <f>E91</f>
        <v>0</v>
      </c>
    </row>
    <row r="91" spans="1:5" ht="20.25" hidden="1">
      <c r="A91" s="40" t="s">
        <v>108</v>
      </c>
      <c r="B91" s="81"/>
      <c r="C91" s="137"/>
      <c r="D91" s="50">
        <v>300</v>
      </c>
      <c r="E91" s="62"/>
    </row>
    <row r="92" spans="1:5" ht="20.25" hidden="1">
      <c r="A92" s="40" t="s">
        <v>1</v>
      </c>
      <c r="B92" s="81"/>
      <c r="C92" s="137"/>
      <c r="D92" s="50"/>
      <c r="E92" s="62"/>
    </row>
    <row r="93" spans="1:5" ht="20.25" hidden="1">
      <c r="A93" s="40" t="s">
        <v>39</v>
      </c>
      <c r="B93" s="81"/>
      <c r="C93" s="137"/>
      <c r="D93" s="50">
        <v>340</v>
      </c>
      <c r="E93" s="62"/>
    </row>
    <row r="94" spans="1:5" ht="39" hidden="1">
      <c r="A94" s="55" t="s">
        <v>129</v>
      </c>
      <c r="B94" s="81"/>
      <c r="C94" s="137"/>
      <c r="D94" s="50"/>
      <c r="E94" s="66">
        <f>E95</f>
        <v>0</v>
      </c>
    </row>
    <row r="95" spans="1:5" ht="20.25" hidden="1">
      <c r="A95" s="40" t="s">
        <v>108</v>
      </c>
      <c r="B95" s="81"/>
      <c r="C95" s="137"/>
      <c r="D95" s="50">
        <v>300</v>
      </c>
      <c r="E95" s="62"/>
    </row>
    <row r="96" spans="1:5" ht="20.25" hidden="1">
      <c r="A96" s="40" t="s">
        <v>1</v>
      </c>
      <c r="B96" s="81"/>
      <c r="C96" s="137"/>
      <c r="D96" s="50"/>
      <c r="E96" s="62"/>
    </row>
    <row r="97" spans="1:5" ht="20.25" hidden="1">
      <c r="A97" s="40" t="s">
        <v>39</v>
      </c>
      <c r="B97" s="81"/>
      <c r="C97" s="137"/>
      <c r="D97" s="50">
        <v>340</v>
      </c>
      <c r="E97" s="62"/>
    </row>
    <row r="98" spans="1:5" ht="49.5" customHeight="1">
      <c r="A98" s="47" t="s">
        <v>138</v>
      </c>
      <c r="B98" s="80" t="s">
        <v>110</v>
      </c>
      <c r="C98" s="56">
        <v>1210921170</v>
      </c>
      <c r="D98" s="50"/>
      <c r="E98" s="91">
        <f>E99</f>
        <v>1375039</v>
      </c>
    </row>
    <row r="99" spans="1:5" ht="20.25">
      <c r="A99" s="40" t="s">
        <v>108</v>
      </c>
      <c r="B99" s="49"/>
      <c r="C99" s="137"/>
      <c r="D99" s="50">
        <v>300</v>
      </c>
      <c r="E99" s="62">
        <f>E102+E101</f>
        <v>1375039</v>
      </c>
    </row>
    <row r="100" spans="1:5" ht="20.25">
      <c r="A100" s="40" t="s">
        <v>1</v>
      </c>
      <c r="B100" s="49"/>
      <c r="C100" s="137"/>
      <c r="D100" s="50"/>
      <c r="E100" s="62"/>
    </row>
    <row r="101" spans="1:5" ht="20.25">
      <c r="A101" s="40" t="s">
        <v>37</v>
      </c>
      <c r="B101" s="49"/>
      <c r="C101" s="137"/>
      <c r="D101" s="50">
        <v>226</v>
      </c>
      <c r="E101" s="62"/>
    </row>
    <row r="102" spans="1:5" ht="20.25">
      <c r="A102" s="40" t="s">
        <v>39</v>
      </c>
      <c r="B102" s="49"/>
      <c r="C102" s="137"/>
      <c r="D102" s="50">
        <v>340</v>
      </c>
      <c r="E102" s="62">
        <v>1375039</v>
      </c>
    </row>
    <row r="103" spans="1:5" ht="20.25">
      <c r="A103" s="47"/>
      <c r="B103" s="57"/>
      <c r="C103" s="136"/>
      <c r="D103" s="50"/>
      <c r="E103" s="62"/>
    </row>
    <row r="104" spans="1:5" ht="75">
      <c r="A104" s="40" t="s">
        <v>185</v>
      </c>
      <c r="B104" s="117" t="s">
        <v>110</v>
      </c>
      <c r="C104" s="146">
        <v>1211221140</v>
      </c>
      <c r="D104" s="50"/>
      <c r="E104" s="91">
        <f>E105+E107+E106</f>
        <v>2446389.37</v>
      </c>
    </row>
    <row r="105" spans="1:5" ht="20.25">
      <c r="A105" s="47" t="s">
        <v>144</v>
      </c>
      <c r="B105" s="114"/>
      <c r="C105" s="149"/>
      <c r="D105" s="50">
        <v>225</v>
      </c>
      <c r="E105" s="62">
        <v>2446389.37</v>
      </c>
    </row>
    <row r="106" spans="1:5" ht="20.25">
      <c r="A106" s="40" t="s">
        <v>37</v>
      </c>
      <c r="B106" s="114"/>
      <c r="C106" s="149"/>
      <c r="D106" s="50">
        <v>226</v>
      </c>
      <c r="E106" s="62">
        <v>0</v>
      </c>
    </row>
    <row r="107" spans="1:5" ht="20.25">
      <c r="A107" s="40" t="s">
        <v>38</v>
      </c>
      <c r="B107" s="114"/>
      <c r="C107" s="149"/>
      <c r="D107" s="50">
        <v>310</v>
      </c>
      <c r="E107" s="62">
        <v>0</v>
      </c>
    </row>
    <row r="108" spans="1:5" ht="56.25">
      <c r="A108" s="47" t="s">
        <v>203</v>
      </c>
      <c r="B108" s="117" t="s">
        <v>131</v>
      </c>
      <c r="C108" s="146">
        <v>1211074342</v>
      </c>
      <c r="D108" s="50"/>
      <c r="E108" s="89">
        <f>E109</f>
        <v>165390</v>
      </c>
    </row>
    <row r="109" spans="1:5" ht="20.25">
      <c r="A109" s="40" t="s">
        <v>196</v>
      </c>
      <c r="B109" s="114"/>
      <c r="C109" s="149"/>
      <c r="D109" s="50"/>
      <c r="E109" s="78">
        <f>E110</f>
        <v>165390</v>
      </c>
    </row>
    <row r="110" spans="1:5" ht="20.25">
      <c r="A110" s="40" t="s">
        <v>39</v>
      </c>
      <c r="B110" s="114"/>
      <c r="C110" s="149"/>
      <c r="D110" s="50">
        <v>340</v>
      </c>
      <c r="E110" s="62">
        <v>165390</v>
      </c>
    </row>
    <row r="111" spans="1:5" ht="20.25" hidden="1">
      <c r="A111" s="40"/>
      <c r="B111" s="115"/>
      <c r="C111" s="150"/>
      <c r="D111" s="42"/>
      <c r="E111" s="90"/>
    </row>
    <row r="112" spans="1:5" ht="20.25" hidden="1">
      <c r="A112" s="40"/>
      <c r="B112" s="114"/>
      <c r="C112" s="149"/>
      <c r="D112" s="50"/>
      <c r="E112" s="62"/>
    </row>
    <row r="113" spans="1:5" ht="20.25" hidden="1">
      <c r="A113" s="40"/>
      <c r="B113" s="116"/>
      <c r="C113" s="151"/>
      <c r="D113" s="41"/>
      <c r="E113" s="62"/>
    </row>
    <row r="114" spans="1:5" ht="20.25" hidden="1">
      <c r="A114" s="40"/>
      <c r="B114" s="114"/>
      <c r="C114" s="149"/>
      <c r="D114" s="50"/>
      <c r="E114" s="62"/>
    </row>
    <row r="115" spans="1:5" ht="20.25" hidden="1">
      <c r="A115" s="51"/>
      <c r="B115" s="114"/>
      <c r="C115" s="149"/>
      <c r="D115" s="50"/>
      <c r="E115" s="62"/>
    </row>
    <row r="116" spans="1:5" ht="20.25" hidden="1">
      <c r="A116" s="40"/>
      <c r="B116" s="114"/>
      <c r="C116" s="149"/>
      <c r="D116" s="50"/>
      <c r="E116" s="62"/>
    </row>
    <row r="117" spans="1:5" ht="20.25" hidden="1">
      <c r="A117" s="40"/>
      <c r="B117" s="114"/>
      <c r="C117" s="149"/>
      <c r="D117" s="50"/>
      <c r="E117" s="62"/>
    </row>
    <row r="118" spans="1:5" ht="20.25" hidden="1">
      <c r="A118" s="40"/>
      <c r="B118" s="114"/>
      <c r="C118" s="149"/>
      <c r="D118" s="50"/>
      <c r="E118" s="62"/>
    </row>
    <row r="119" spans="1:5" ht="20.25" hidden="1">
      <c r="A119" s="40"/>
      <c r="B119" s="114"/>
      <c r="C119" s="149"/>
      <c r="D119" s="50"/>
      <c r="E119" s="62"/>
    </row>
    <row r="120" spans="1:5" ht="20.25" hidden="1">
      <c r="A120" s="40"/>
      <c r="B120" s="114"/>
      <c r="C120" s="149"/>
      <c r="D120" s="50"/>
      <c r="E120" s="62"/>
    </row>
    <row r="121" spans="1:5" ht="20.25" hidden="1">
      <c r="A121" s="40"/>
      <c r="B121" s="114"/>
      <c r="C121" s="149"/>
      <c r="D121" s="50"/>
      <c r="E121" s="62"/>
    </row>
    <row r="122" spans="1:5" ht="20.25" hidden="1">
      <c r="A122" s="40"/>
      <c r="B122" s="114"/>
      <c r="C122" s="149"/>
      <c r="D122" s="50"/>
      <c r="E122" s="62"/>
    </row>
    <row r="123" spans="1:5" ht="20.25" hidden="1">
      <c r="A123" s="40"/>
      <c r="B123" s="114"/>
      <c r="C123" s="149"/>
      <c r="D123" s="50"/>
      <c r="E123" s="62"/>
    </row>
    <row r="124" spans="1:5" ht="20.25" hidden="1">
      <c r="A124" s="40"/>
      <c r="B124" s="114"/>
      <c r="C124" s="149"/>
      <c r="D124" s="50"/>
      <c r="E124" s="62"/>
    </row>
    <row r="125" spans="1:5" ht="20.25" hidden="1">
      <c r="A125" s="40"/>
      <c r="B125" s="114"/>
      <c r="C125" s="149"/>
      <c r="D125" s="50"/>
      <c r="E125" s="62"/>
    </row>
    <row r="126" spans="1:5" ht="20.25" hidden="1">
      <c r="A126" s="40"/>
      <c r="B126" s="114"/>
      <c r="C126" s="149"/>
      <c r="D126" s="50"/>
      <c r="E126" s="62"/>
    </row>
    <row r="127" spans="1:5" ht="20.25" hidden="1">
      <c r="A127" s="40"/>
      <c r="B127" s="114"/>
      <c r="C127" s="149"/>
      <c r="D127" s="50"/>
      <c r="E127" s="62"/>
    </row>
    <row r="128" spans="1:5" ht="20.25" hidden="1">
      <c r="A128" s="40"/>
      <c r="B128" s="114"/>
      <c r="C128" s="149"/>
      <c r="D128" s="50"/>
      <c r="E128" s="62"/>
    </row>
    <row r="129" spans="1:5" ht="20.25" hidden="1">
      <c r="A129" s="40"/>
      <c r="B129" s="114"/>
      <c r="C129" s="149"/>
      <c r="D129" s="50"/>
      <c r="E129" s="62"/>
    </row>
    <row r="130" spans="1:5" ht="20.25" hidden="1">
      <c r="A130" s="40"/>
      <c r="B130" s="114"/>
      <c r="C130" s="149"/>
      <c r="D130" s="50"/>
      <c r="E130" s="62"/>
    </row>
    <row r="131" spans="1:5" ht="20.25" hidden="1">
      <c r="A131" s="40"/>
      <c r="B131" s="114"/>
      <c r="C131" s="149"/>
      <c r="D131" s="50"/>
      <c r="E131" s="62"/>
    </row>
    <row r="132" spans="1:5" ht="20.25" hidden="1">
      <c r="A132" s="40"/>
      <c r="B132" s="114"/>
      <c r="C132" s="149"/>
      <c r="D132" s="50"/>
      <c r="E132" s="62"/>
    </row>
    <row r="133" spans="1:5" ht="20.25">
      <c r="A133" s="40"/>
      <c r="B133" s="114"/>
      <c r="C133" s="149"/>
      <c r="D133" s="50"/>
      <c r="E133" s="62"/>
    </row>
    <row r="134" spans="1:5" ht="56.25" hidden="1">
      <c r="A134" s="47" t="s">
        <v>186</v>
      </c>
      <c r="B134" s="79"/>
      <c r="C134" s="146"/>
      <c r="D134" s="50"/>
      <c r="E134" s="88">
        <f>E135+E138</f>
        <v>0</v>
      </c>
    </row>
    <row r="135" spans="1:5" ht="20.25" hidden="1">
      <c r="A135" s="40" t="s">
        <v>37</v>
      </c>
      <c r="B135" s="49"/>
      <c r="C135" s="137"/>
      <c r="D135" s="50"/>
      <c r="E135" s="62"/>
    </row>
    <row r="136" spans="1:5" ht="20.25" hidden="1">
      <c r="A136" s="40"/>
      <c r="B136" s="49"/>
      <c r="C136" s="137"/>
      <c r="D136" s="50"/>
      <c r="E136" s="62"/>
    </row>
    <row r="137" spans="1:5" ht="20.25" hidden="1">
      <c r="A137" s="40"/>
      <c r="B137" s="49"/>
      <c r="C137" s="137"/>
      <c r="D137" s="50"/>
      <c r="E137" s="62"/>
    </row>
    <row r="138" spans="1:5" ht="20.25" hidden="1">
      <c r="A138" s="40" t="s">
        <v>39</v>
      </c>
      <c r="B138" s="49"/>
      <c r="C138" s="137"/>
      <c r="D138" s="50"/>
      <c r="E138" s="63"/>
    </row>
    <row r="139" spans="1:5" ht="58.5" customHeight="1">
      <c r="A139" s="75" t="s">
        <v>199</v>
      </c>
      <c r="B139" s="79" t="s">
        <v>110</v>
      </c>
      <c r="C139" s="146">
        <v>1211021120</v>
      </c>
      <c r="D139" s="50"/>
      <c r="E139" s="89">
        <f>E140+E141</f>
        <v>37220.4</v>
      </c>
    </row>
    <row r="140" spans="1:5" ht="20.25">
      <c r="A140" s="40" t="s">
        <v>37</v>
      </c>
      <c r="B140" s="49"/>
      <c r="C140" s="137"/>
      <c r="D140" s="50">
        <v>226</v>
      </c>
      <c r="E140" s="63">
        <v>33046</v>
      </c>
    </row>
    <row r="141" spans="1:5" ht="20.25">
      <c r="A141" s="40" t="s">
        <v>39</v>
      </c>
      <c r="B141" s="49"/>
      <c r="C141" s="137"/>
      <c r="D141" s="50">
        <v>340</v>
      </c>
      <c r="E141" s="63">
        <v>4174.4</v>
      </c>
    </row>
    <row r="142" spans="1:5" ht="20.25">
      <c r="A142" s="163"/>
      <c r="B142" s="49"/>
      <c r="C142" s="137"/>
      <c r="D142" s="50"/>
      <c r="E142" s="63"/>
    </row>
    <row r="143" spans="1:5" ht="131.25">
      <c r="A143" s="75" t="s">
        <v>141</v>
      </c>
      <c r="B143" s="76" t="s">
        <v>131</v>
      </c>
      <c r="C143" s="136">
        <v>1212076240</v>
      </c>
      <c r="D143" s="50">
        <v>210</v>
      </c>
      <c r="E143" s="89">
        <f>E144+E145</f>
        <v>350238</v>
      </c>
    </row>
    <row r="144" spans="1:5" ht="20.25">
      <c r="A144" s="85" t="s">
        <v>142</v>
      </c>
      <c r="B144" s="49"/>
      <c r="C144" s="137"/>
      <c r="D144" s="50">
        <v>211</v>
      </c>
      <c r="E144" s="62">
        <v>269000</v>
      </c>
    </row>
    <row r="145" spans="1:5" ht="20.25">
      <c r="A145" s="85" t="s">
        <v>143</v>
      </c>
      <c r="B145" s="49"/>
      <c r="C145" s="137"/>
      <c r="D145" s="50">
        <v>213</v>
      </c>
      <c r="E145" s="62">
        <v>81238</v>
      </c>
    </row>
    <row r="146" spans="1:5" ht="20.25">
      <c r="A146" s="75"/>
      <c r="B146" s="83"/>
      <c r="C146" s="152"/>
      <c r="D146" s="50"/>
      <c r="E146" s="62"/>
    </row>
    <row r="147" spans="1:5" ht="41.25" customHeight="1">
      <c r="A147" s="47" t="s">
        <v>135</v>
      </c>
      <c r="B147" s="118" t="s">
        <v>110</v>
      </c>
      <c r="C147" s="153" t="s">
        <v>187</v>
      </c>
      <c r="D147" s="50">
        <v>210</v>
      </c>
      <c r="E147" s="91">
        <f>E148+E150+E151+E152+E153</f>
        <v>37920</v>
      </c>
    </row>
    <row r="148" spans="1:5" ht="35.25" customHeight="1">
      <c r="A148" s="77" t="s">
        <v>146</v>
      </c>
      <c r="B148" s="49"/>
      <c r="C148" s="137"/>
      <c r="D148" s="50">
        <v>213</v>
      </c>
      <c r="E148" s="62"/>
    </row>
    <row r="149" spans="1:5" ht="20.25" hidden="1">
      <c r="A149" s="75"/>
      <c r="B149" s="84"/>
      <c r="C149" s="154"/>
      <c r="D149" s="50"/>
      <c r="E149" s="88"/>
    </row>
    <row r="150" spans="1:5" ht="20.25">
      <c r="A150" s="85" t="s">
        <v>147</v>
      </c>
      <c r="B150" s="49"/>
      <c r="C150" s="137"/>
      <c r="D150" s="50">
        <v>223</v>
      </c>
      <c r="E150" s="62"/>
    </row>
    <row r="151" spans="1:5" ht="20.25">
      <c r="A151" s="95" t="s">
        <v>35</v>
      </c>
      <c r="B151" s="49"/>
      <c r="C151" s="137"/>
      <c r="D151" s="50">
        <v>224</v>
      </c>
      <c r="E151" s="62"/>
    </row>
    <row r="152" spans="1:5" ht="20.25">
      <c r="A152" s="40" t="s">
        <v>36</v>
      </c>
      <c r="B152" s="49"/>
      <c r="C152" s="137"/>
      <c r="D152" s="50">
        <v>225</v>
      </c>
      <c r="E152" s="62"/>
    </row>
    <row r="153" spans="1:5" ht="20.25">
      <c r="A153" s="40" t="s">
        <v>37</v>
      </c>
      <c r="B153" s="49"/>
      <c r="C153" s="137"/>
      <c r="D153" s="50">
        <v>226</v>
      </c>
      <c r="E153" s="62">
        <v>37920</v>
      </c>
    </row>
    <row r="154" spans="1:5" ht="75">
      <c r="A154" s="75" t="s">
        <v>148</v>
      </c>
      <c r="B154" s="141" t="s">
        <v>110</v>
      </c>
      <c r="C154" s="147">
        <v>1211921150</v>
      </c>
      <c r="D154" s="42"/>
      <c r="E154" s="162">
        <f>E155+E156</f>
        <v>400000</v>
      </c>
    </row>
    <row r="155" spans="1:5" ht="20.25">
      <c r="A155" s="40" t="s">
        <v>36</v>
      </c>
      <c r="B155" s="41"/>
      <c r="C155" s="145"/>
      <c r="D155" s="42">
        <v>225</v>
      </c>
      <c r="E155" s="94">
        <v>400000</v>
      </c>
    </row>
    <row r="156" spans="1:5" ht="20.25">
      <c r="A156" s="40" t="s">
        <v>39</v>
      </c>
      <c r="B156" s="41"/>
      <c r="C156" s="145"/>
      <c r="D156" s="42">
        <v>340</v>
      </c>
      <c r="E156" s="94"/>
    </row>
    <row r="157" spans="1:5" ht="20.25">
      <c r="A157" s="163"/>
      <c r="B157" s="49"/>
      <c r="C157" s="137"/>
      <c r="D157" s="50"/>
      <c r="E157" s="62"/>
    </row>
    <row r="158" spans="1:5" s="139" customFormat="1" ht="56.25" hidden="1">
      <c r="A158" s="47" t="s">
        <v>188</v>
      </c>
      <c r="B158" s="141" t="s">
        <v>110</v>
      </c>
      <c r="C158" s="147">
        <v>9990021010</v>
      </c>
      <c r="D158" s="138"/>
      <c r="E158" s="142">
        <f>E159+E186+E187</f>
        <v>0</v>
      </c>
    </row>
    <row r="159" spans="1:5" s="139" customFormat="1" ht="20.25" hidden="1">
      <c r="A159" s="85" t="s">
        <v>146</v>
      </c>
      <c r="B159" s="140"/>
      <c r="C159" s="155"/>
      <c r="D159" s="138">
        <v>213</v>
      </c>
      <c r="E159" s="78"/>
    </row>
    <row r="160" spans="1:5" ht="20.25" hidden="1">
      <c r="A160" s="120" t="s">
        <v>38</v>
      </c>
      <c r="B160" s="121"/>
      <c r="C160" s="156"/>
      <c r="D160" s="50">
        <v>310</v>
      </c>
      <c r="E160" s="74">
        <v>6101.76</v>
      </c>
    </row>
    <row r="161" spans="1:5" ht="20.25" hidden="1">
      <c r="A161" s="120" t="s">
        <v>39</v>
      </c>
      <c r="B161" s="121"/>
      <c r="C161" s="156"/>
      <c r="D161" s="50">
        <v>340</v>
      </c>
      <c r="E161" s="74"/>
    </row>
    <row r="162" spans="1:5" ht="20.25" hidden="1">
      <c r="A162" s="120" t="s">
        <v>1</v>
      </c>
      <c r="B162" s="121"/>
      <c r="C162" s="156"/>
      <c r="D162" s="50"/>
      <c r="E162" s="62"/>
    </row>
    <row r="163" spans="1:5" ht="20.25" hidden="1">
      <c r="A163" s="120" t="s">
        <v>39</v>
      </c>
      <c r="B163" s="121"/>
      <c r="C163" s="156"/>
      <c r="D163" s="50">
        <v>340</v>
      </c>
      <c r="E163" s="62"/>
    </row>
    <row r="164" spans="1:5" ht="20.25" hidden="1">
      <c r="A164" s="120"/>
      <c r="B164" s="121"/>
      <c r="C164" s="156"/>
      <c r="D164" s="50"/>
      <c r="E164" s="62"/>
    </row>
    <row r="165" spans="1:5" ht="39" hidden="1">
      <c r="A165" s="122" t="s">
        <v>128</v>
      </c>
      <c r="B165" s="121"/>
      <c r="C165" s="156"/>
      <c r="D165" s="50"/>
      <c r="E165" s="69">
        <f>E166</f>
        <v>0</v>
      </c>
    </row>
    <row r="166" spans="1:5" ht="20.25" hidden="1">
      <c r="A166" s="120" t="s">
        <v>108</v>
      </c>
      <c r="B166" s="121"/>
      <c r="C166" s="156"/>
      <c r="D166" s="50">
        <v>300</v>
      </c>
      <c r="E166" s="62">
        <f>E168</f>
        <v>0</v>
      </c>
    </row>
    <row r="167" spans="1:5" ht="20.25" hidden="1">
      <c r="A167" s="120" t="s">
        <v>1</v>
      </c>
      <c r="B167" s="121"/>
      <c r="C167" s="156"/>
      <c r="D167" s="50"/>
      <c r="E167" s="62"/>
    </row>
    <row r="168" spans="1:5" ht="20.25" hidden="1">
      <c r="A168" s="120" t="s">
        <v>39</v>
      </c>
      <c r="B168" s="121"/>
      <c r="C168" s="156"/>
      <c r="D168" s="50">
        <v>340</v>
      </c>
      <c r="E168" s="62"/>
    </row>
    <row r="169" spans="1:5" ht="39" hidden="1">
      <c r="A169" s="122" t="s">
        <v>129</v>
      </c>
      <c r="B169" s="121"/>
      <c r="C169" s="156"/>
      <c r="D169" s="50"/>
      <c r="E169" s="69">
        <f>E170</f>
        <v>0</v>
      </c>
    </row>
    <row r="170" spans="1:5" ht="20.25" hidden="1">
      <c r="A170" s="120" t="s">
        <v>108</v>
      </c>
      <c r="B170" s="121"/>
      <c r="C170" s="156"/>
      <c r="D170" s="50">
        <v>300</v>
      </c>
      <c r="E170" s="62">
        <f>E172</f>
        <v>0</v>
      </c>
    </row>
    <row r="171" spans="1:5" ht="20.25" hidden="1">
      <c r="A171" s="120" t="s">
        <v>1</v>
      </c>
      <c r="B171" s="121"/>
      <c r="C171" s="156"/>
      <c r="D171" s="50"/>
      <c r="E171" s="62"/>
    </row>
    <row r="172" spans="1:5" ht="20.25" hidden="1">
      <c r="A172" s="120" t="s">
        <v>39</v>
      </c>
      <c r="B172" s="121"/>
      <c r="C172" s="156"/>
      <c r="D172" s="50">
        <v>340</v>
      </c>
      <c r="E172" s="62"/>
    </row>
    <row r="173" spans="1:5" ht="78" hidden="1">
      <c r="A173" s="123" t="s">
        <v>106</v>
      </c>
      <c r="B173" s="124" t="s">
        <v>134</v>
      </c>
      <c r="C173" s="157"/>
      <c r="D173" s="58">
        <v>340</v>
      </c>
      <c r="E173" s="70">
        <f>E174</f>
        <v>0</v>
      </c>
    </row>
    <row r="174" spans="1:5" ht="20.25" hidden="1">
      <c r="A174" s="120" t="s">
        <v>39</v>
      </c>
      <c r="B174" s="121"/>
      <c r="C174" s="156"/>
      <c r="D174" s="50">
        <v>340</v>
      </c>
      <c r="E174" s="71"/>
    </row>
    <row r="175" spans="1:5" ht="20.25" hidden="1">
      <c r="A175" s="125"/>
      <c r="B175" s="124"/>
      <c r="C175" s="157"/>
      <c r="D175" s="58"/>
      <c r="E175" s="71"/>
    </row>
    <row r="176" spans="1:5" ht="20.25" hidden="1">
      <c r="A176" s="125"/>
      <c r="B176" s="124"/>
      <c r="C176" s="157"/>
      <c r="D176" s="58"/>
      <c r="E176" s="71"/>
    </row>
    <row r="177" spans="1:5" ht="20.25" hidden="1">
      <c r="A177" s="125" t="s">
        <v>25</v>
      </c>
      <c r="B177" s="126"/>
      <c r="C177" s="158"/>
      <c r="D177" s="86" t="s">
        <v>22</v>
      </c>
      <c r="E177" s="71"/>
    </row>
    <row r="178" spans="1:5" ht="75" hidden="1">
      <c r="A178" s="119" t="s">
        <v>148</v>
      </c>
      <c r="B178" s="127" t="s">
        <v>110</v>
      </c>
      <c r="C178" s="159">
        <v>9990021150</v>
      </c>
      <c r="D178" s="42"/>
      <c r="E178" s="96">
        <f>E179+E180</f>
        <v>0</v>
      </c>
    </row>
    <row r="179" spans="1:5" ht="20.25" hidden="1">
      <c r="A179" s="40" t="s">
        <v>36</v>
      </c>
      <c r="B179" s="41"/>
      <c r="C179" s="145"/>
      <c r="D179" s="42">
        <v>225</v>
      </c>
      <c r="E179" s="87"/>
    </row>
    <row r="180" spans="1:5" ht="20.25" hidden="1">
      <c r="A180" s="40" t="s">
        <v>39</v>
      </c>
      <c r="B180" s="41"/>
      <c r="C180" s="145"/>
      <c r="D180" s="42">
        <v>340</v>
      </c>
      <c r="E180" s="87"/>
    </row>
    <row r="181" spans="1:5" ht="20.25" hidden="1">
      <c r="A181" s="93" t="s">
        <v>150</v>
      </c>
      <c r="B181" s="41"/>
      <c r="C181" s="145"/>
      <c r="D181" s="42"/>
      <c r="E181" s="97">
        <f>E182</f>
        <v>0</v>
      </c>
    </row>
    <row r="182" spans="1:5" ht="20.25" hidden="1">
      <c r="A182" s="93" t="s">
        <v>149</v>
      </c>
      <c r="B182" s="41"/>
      <c r="C182" s="145"/>
      <c r="D182" s="42"/>
      <c r="E182" s="87"/>
    </row>
    <row r="183" spans="1:5" ht="20.25" hidden="1">
      <c r="A183" s="93" t="s">
        <v>47</v>
      </c>
      <c r="B183" s="41"/>
      <c r="C183" s="145"/>
      <c r="D183" s="42">
        <v>290</v>
      </c>
      <c r="E183" s="87"/>
    </row>
    <row r="184" spans="1:5" ht="20.25" hidden="1">
      <c r="A184" s="93"/>
      <c r="B184" s="41"/>
      <c r="C184" s="145"/>
      <c r="D184" s="42"/>
      <c r="E184" s="87"/>
    </row>
    <row r="185" spans="1:5" ht="20.25" hidden="1">
      <c r="A185" s="93"/>
      <c r="B185" s="41"/>
      <c r="C185" s="145"/>
      <c r="D185" s="42"/>
      <c r="E185" s="87"/>
    </row>
    <row r="186" spans="1:5" ht="20.25" hidden="1">
      <c r="A186" s="40" t="s">
        <v>36</v>
      </c>
      <c r="B186" s="41"/>
      <c r="C186" s="145"/>
      <c r="D186" s="42">
        <v>225</v>
      </c>
      <c r="E186" s="87"/>
    </row>
    <row r="187" spans="1:5" ht="20.25" hidden="1">
      <c r="A187" s="40" t="s">
        <v>37</v>
      </c>
      <c r="B187" s="41"/>
      <c r="C187" s="145"/>
      <c r="D187" s="42">
        <v>226</v>
      </c>
      <c r="E187" s="94"/>
    </row>
    <row r="188" spans="1:5" ht="75" hidden="1">
      <c r="A188" s="75" t="s">
        <v>148</v>
      </c>
      <c r="B188" s="141" t="s">
        <v>110</v>
      </c>
      <c r="C188" s="147">
        <v>9990021150</v>
      </c>
      <c r="D188" s="42"/>
      <c r="E188" s="162">
        <f>E189+E190</f>
        <v>0</v>
      </c>
    </row>
    <row r="189" spans="1:5" ht="20.25" hidden="1">
      <c r="A189" s="40" t="s">
        <v>36</v>
      </c>
      <c r="B189" s="41"/>
      <c r="C189" s="145"/>
      <c r="D189" s="42">
        <v>225</v>
      </c>
      <c r="E189" s="94"/>
    </row>
    <row r="190" spans="1:5" ht="20.25" hidden="1">
      <c r="A190" s="40" t="s">
        <v>39</v>
      </c>
      <c r="B190" s="41"/>
      <c r="C190" s="145"/>
      <c r="D190" s="42">
        <v>340</v>
      </c>
      <c r="E190" s="94"/>
    </row>
    <row r="191" spans="1:5" ht="37.5" hidden="1">
      <c r="A191" s="75" t="s">
        <v>197</v>
      </c>
      <c r="B191" s="49"/>
      <c r="C191" s="137"/>
      <c r="D191" s="50"/>
      <c r="E191" s="88">
        <f>E192</f>
        <v>0</v>
      </c>
    </row>
    <row r="192" spans="1:5" ht="20.25" hidden="1">
      <c r="A192" s="40" t="s">
        <v>39</v>
      </c>
      <c r="B192" s="80" t="s">
        <v>110</v>
      </c>
      <c r="C192" s="147">
        <v>9990021100</v>
      </c>
      <c r="D192" s="50">
        <v>340</v>
      </c>
      <c r="E192" s="62"/>
    </row>
    <row r="193" spans="1:5" ht="59.25" customHeight="1" hidden="1">
      <c r="A193" s="75" t="s">
        <v>198</v>
      </c>
      <c r="B193" s="80" t="s">
        <v>110</v>
      </c>
      <c r="C193" s="147">
        <v>9990021140</v>
      </c>
      <c r="D193" s="50"/>
      <c r="E193" s="88">
        <f>E194</f>
        <v>0</v>
      </c>
    </row>
    <row r="194" spans="1:5" ht="20.25" hidden="1">
      <c r="A194" s="47" t="s">
        <v>144</v>
      </c>
      <c r="B194" s="49"/>
      <c r="C194" s="137"/>
      <c r="D194" s="50">
        <v>225</v>
      </c>
      <c r="E194" s="62"/>
    </row>
    <row r="195" spans="1:5" ht="20.25" hidden="1">
      <c r="A195" s="77" t="s">
        <v>189</v>
      </c>
      <c r="B195" s="141" t="s">
        <v>110</v>
      </c>
      <c r="C195" s="147">
        <v>9940090300</v>
      </c>
      <c r="D195" s="50"/>
      <c r="E195" s="89">
        <f>E196+E197</f>
        <v>0</v>
      </c>
    </row>
    <row r="196" spans="1:5" ht="20.25" hidden="1">
      <c r="A196" s="77" t="s">
        <v>190</v>
      </c>
      <c r="B196" s="143"/>
      <c r="C196" s="148"/>
      <c r="D196" s="50">
        <v>290</v>
      </c>
      <c r="E196" s="62"/>
    </row>
    <row r="197" spans="1:5" ht="20.25" hidden="1">
      <c r="A197" s="47"/>
      <c r="B197" s="57"/>
      <c r="C197" s="136"/>
      <c r="D197" s="50"/>
      <c r="E197" s="62"/>
    </row>
    <row r="198" spans="1:5" ht="20.25" hidden="1">
      <c r="A198" s="40"/>
      <c r="B198" s="41"/>
      <c r="C198" s="145"/>
      <c r="D198" s="42"/>
      <c r="E198" s="94"/>
    </row>
    <row r="199" spans="1:5" ht="20.25" hidden="1">
      <c r="A199" s="40"/>
      <c r="B199" s="41"/>
      <c r="C199" s="145"/>
      <c r="D199" s="42"/>
      <c r="E199" s="94"/>
    </row>
    <row r="200" spans="1:5" ht="20.25" hidden="1">
      <c r="A200" s="40"/>
      <c r="B200" s="41"/>
      <c r="C200" s="145"/>
      <c r="D200" s="42"/>
      <c r="E200" s="94"/>
    </row>
    <row r="201" spans="1:5" ht="20.25" hidden="1">
      <c r="A201" s="40"/>
      <c r="B201" s="41"/>
      <c r="C201" s="145"/>
      <c r="D201" s="42"/>
      <c r="E201" s="94"/>
    </row>
    <row r="202" spans="1:5" ht="20.25" hidden="1">
      <c r="A202" s="40"/>
      <c r="B202" s="41"/>
      <c r="C202" s="145"/>
      <c r="D202" s="42"/>
      <c r="E202" s="94"/>
    </row>
    <row r="203" spans="1:5" ht="112.5">
      <c r="A203" s="40" t="s">
        <v>105</v>
      </c>
      <c r="B203" s="80" t="s">
        <v>112</v>
      </c>
      <c r="C203" s="56"/>
      <c r="D203" s="42"/>
      <c r="E203" s="90">
        <f>E204+E209+E222+E221</f>
        <v>10863577</v>
      </c>
    </row>
    <row r="204" spans="1:5" ht="37.5">
      <c r="A204" s="40" t="s">
        <v>29</v>
      </c>
      <c r="B204" s="49"/>
      <c r="C204" s="137"/>
      <c r="D204" s="50">
        <v>210</v>
      </c>
      <c r="E204" s="62">
        <f>E206+E207+E208</f>
        <v>5116860</v>
      </c>
    </row>
    <row r="205" spans="1:5" ht="20.25">
      <c r="A205" s="40" t="s">
        <v>1</v>
      </c>
      <c r="B205" s="41"/>
      <c r="C205" s="145"/>
      <c r="D205" s="41"/>
      <c r="E205" s="62"/>
    </row>
    <row r="206" spans="1:5" ht="20.25">
      <c r="A206" s="40" t="s">
        <v>30</v>
      </c>
      <c r="B206" s="49"/>
      <c r="C206" s="137"/>
      <c r="D206" s="50">
        <v>211</v>
      </c>
      <c r="E206" s="62">
        <v>3930000</v>
      </c>
    </row>
    <row r="207" spans="1:5" ht="20.25">
      <c r="A207" s="51" t="s">
        <v>31</v>
      </c>
      <c r="B207" s="49"/>
      <c r="C207" s="137"/>
      <c r="D207" s="50">
        <v>212</v>
      </c>
      <c r="E207" s="62">
        <v>0</v>
      </c>
    </row>
    <row r="208" spans="1:5" ht="20.25">
      <c r="A208" s="40" t="s">
        <v>107</v>
      </c>
      <c r="B208" s="49"/>
      <c r="C208" s="137"/>
      <c r="D208" s="50">
        <v>213</v>
      </c>
      <c r="E208" s="62">
        <v>1186860</v>
      </c>
    </row>
    <row r="209" spans="1:5" ht="20.25">
      <c r="A209" s="40" t="s">
        <v>40</v>
      </c>
      <c r="B209" s="49"/>
      <c r="C209" s="137"/>
      <c r="D209" s="50">
        <v>220</v>
      </c>
      <c r="E209" s="62">
        <f>E211+E212+E213+E214+E215+E216</f>
        <v>667091</v>
      </c>
    </row>
    <row r="210" spans="1:5" ht="20.25">
      <c r="A210" s="40" t="s">
        <v>1</v>
      </c>
      <c r="B210" s="49"/>
      <c r="C210" s="137"/>
      <c r="D210" s="50"/>
      <c r="E210" s="62"/>
    </row>
    <row r="211" spans="1:5" ht="20.25">
      <c r="A211" s="40" t="s">
        <v>32</v>
      </c>
      <c r="B211" s="49"/>
      <c r="C211" s="137"/>
      <c r="D211" s="50">
        <v>221</v>
      </c>
      <c r="E211" s="62">
        <v>15000</v>
      </c>
    </row>
    <row r="212" spans="1:5" ht="20.25">
      <c r="A212" s="40" t="s">
        <v>33</v>
      </c>
      <c r="B212" s="49"/>
      <c r="C212" s="137"/>
      <c r="D212" s="50">
        <v>222</v>
      </c>
      <c r="E212" s="62">
        <v>0</v>
      </c>
    </row>
    <row r="213" spans="1:5" ht="20.25">
      <c r="A213" s="40" t="s">
        <v>34</v>
      </c>
      <c r="B213" s="49"/>
      <c r="C213" s="137"/>
      <c r="D213" s="50">
        <v>223</v>
      </c>
      <c r="E213" s="62">
        <v>57777</v>
      </c>
    </row>
    <row r="214" spans="1:5" ht="20.25">
      <c r="A214" s="40" t="s">
        <v>35</v>
      </c>
      <c r="B214" s="49"/>
      <c r="C214" s="137"/>
      <c r="D214" s="50">
        <v>224</v>
      </c>
      <c r="E214" s="62"/>
    </row>
    <row r="215" spans="1:5" ht="20.25">
      <c r="A215" s="40" t="s">
        <v>36</v>
      </c>
      <c r="B215" s="49"/>
      <c r="C215" s="137"/>
      <c r="D215" s="50">
        <v>225</v>
      </c>
      <c r="E215" s="62">
        <v>427690</v>
      </c>
    </row>
    <row r="216" spans="1:5" ht="20.25">
      <c r="A216" s="40" t="s">
        <v>37</v>
      </c>
      <c r="B216" s="49"/>
      <c r="C216" s="137"/>
      <c r="D216" s="50">
        <v>226</v>
      </c>
      <c r="E216" s="62">
        <v>166624</v>
      </c>
    </row>
    <row r="217" spans="1:5" ht="20.25">
      <c r="A217" s="40" t="s">
        <v>45</v>
      </c>
      <c r="B217" s="49"/>
      <c r="C217" s="137"/>
      <c r="D217" s="50">
        <v>260</v>
      </c>
      <c r="E217" s="62"/>
    </row>
    <row r="218" spans="1:5" ht="20.25">
      <c r="A218" s="40" t="s">
        <v>1</v>
      </c>
      <c r="B218" s="49"/>
      <c r="C218" s="137"/>
      <c r="D218" s="50"/>
      <c r="E218" s="62"/>
    </row>
    <row r="219" spans="1:5" ht="20.25">
      <c r="A219" s="40" t="s">
        <v>46</v>
      </c>
      <c r="B219" s="49"/>
      <c r="C219" s="137"/>
      <c r="D219" s="50">
        <v>262</v>
      </c>
      <c r="E219" s="62"/>
    </row>
    <row r="220" spans="1:5" ht="37.5">
      <c r="A220" s="40" t="s">
        <v>71</v>
      </c>
      <c r="B220" s="49"/>
      <c r="C220" s="137"/>
      <c r="D220" s="50">
        <v>263</v>
      </c>
      <c r="E220" s="62"/>
    </row>
    <row r="221" spans="1:5" ht="20.25">
      <c r="A221" s="40" t="s">
        <v>47</v>
      </c>
      <c r="B221" s="49"/>
      <c r="C221" s="137"/>
      <c r="D221" s="50">
        <v>290</v>
      </c>
      <c r="E221" s="62">
        <f>3120+9200</f>
        <v>12320</v>
      </c>
    </row>
    <row r="222" spans="1:5" ht="20.25">
      <c r="A222" s="40" t="s">
        <v>108</v>
      </c>
      <c r="B222" s="49"/>
      <c r="C222" s="137"/>
      <c r="D222" s="50">
        <v>300</v>
      </c>
      <c r="E222" s="62">
        <f>E224+E225</f>
        <v>5067306</v>
      </c>
    </row>
    <row r="223" spans="1:5" ht="20.25">
      <c r="A223" s="40" t="s">
        <v>1</v>
      </c>
      <c r="B223" s="49"/>
      <c r="C223" s="137"/>
      <c r="D223" s="50"/>
      <c r="E223" s="62"/>
    </row>
    <row r="224" spans="1:5" ht="20.25">
      <c r="A224" s="40" t="s">
        <v>38</v>
      </c>
      <c r="B224" s="49"/>
      <c r="C224" s="137"/>
      <c r="D224" s="50">
        <v>310</v>
      </c>
      <c r="E224" s="62">
        <v>342284</v>
      </c>
    </row>
    <row r="225" spans="1:8" ht="20.25">
      <c r="A225" s="40" t="s">
        <v>39</v>
      </c>
      <c r="B225" s="49"/>
      <c r="C225" s="137"/>
      <c r="D225" s="50">
        <v>340</v>
      </c>
      <c r="E225" s="62">
        <v>4725022</v>
      </c>
      <c r="H225" s="164"/>
    </row>
    <row r="226" spans="1:5" ht="20.25">
      <c r="A226" s="93"/>
      <c r="B226" s="49"/>
      <c r="C226" s="137"/>
      <c r="D226" s="50"/>
      <c r="E226" s="94"/>
    </row>
    <row r="227" spans="1:5" ht="20.25">
      <c r="A227" s="40" t="s">
        <v>113</v>
      </c>
      <c r="B227" s="80" t="s">
        <v>114</v>
      </c>
      <c r="C227" s="145"/>
      <c r="D227" s="42"/>
      <c r="E227" s="90">
        <f>E244+E243</f>
        <v>6101.76</v>
      </c>
    </row>
    <row r="228" spans="1:5" ht="37.5" customHeight="1" hidden="1">
      <c r="A228" s="40" t="s">
        <v>29</v>
      </c>
      <c r="B228" s="49"/>
      <c r="C228" s="137"/>
      <c r="D228" s="50">
        <v>210</v>
      </c>
      <c r="E228" s="62"/>
    </row>
    <row r="229" spans="1:5" ht="20.25" customHeight="1" hidden="1">
      <c r="A229" s="40" t="s">
        <v>1</v>
      </c>
      <c r="B229" s="41"/>
      <c r="C229" s="145"/>
      <c r="D229" s="41"/>
      <c r="E229" s="62"/>
    </row>
    <row r="230" spans="1:5" ht="20.25" customHeight="1" hidden="1">
      <c r="A230" s="51" t="s">
        <v>31</v>
      </c>
      <c r="B230" s="49"/>
      <c r="C230" s="137"/>
      <c r="D230" s="50">
        <v>212</v>
      </c>
      <c r="E230" s="62"/>
    </row>
    <row r="231" spans="1:5" ht="20.25" customHeight="1" hidden="1">
      <c r="A231" s="40" t="s">
        <v>40</v>
      </c>
      <c r="B231" s="49"/>
      <c r="C231" s="137"/>
      <c r="D231" s="50">
        <v>220</v>
      </c>
      <c r="E231" s="62"/>
    </row>
    <row r="232" spans="1:5" ht="20.25" customHeight="1" hidden="1">
      <c r="A232" s="40" t="s">
        <v>1</v>
      </c>
      <c r="B232" s="49"/>
      <c r="C232" s="137"/>
      <c r="D232" s="50"/>
      <c r="E232" s="62"/>
    </row>
    <row r="233" spans="1:5" ht="20.25" customHeight="1" hidden="1">
      <c r="A233" s="40" t="s">
        <v>32</v>
      </c>
      <c r="B233" s="49"/>
      <c r="C233" s="137"/>
      <c r="D233" s="50">
        <v>221</v>
      </c>
      <c r="E233" s="62"/>
    </row>
    <row r="234" spans="1:5" ht="20.25" customHeight="1" hidden="1">
      <c r="A234" s="40" t="s">
        <v>33</v>
      </c>
      <c r="B234" s="49"/>
      <c r="C234" s="137"/>
      <c r="D234" s="50">
        <v>222</v>
      </c>
      <c r="E234" s="62"/>
    </row>
    <row r="235" spans="1:5" ht="20.25" customHeight="1" hidden="1">
      <c r="A235" s="40" t="s">
        <v>34</v>
      </c>
      <c r="B235" s="49"/>
      <c r="C235" s="137"/>
      <c r="D235" s="50">
        <v>223</v>
      </c>
      <c r="E235" s="62"/>
    </row>
    <row r="236" spans="1:5" ht="20.25" customHeight="1" hidden="1">
      <c r="A236" s="40" t="s">
        <v>35</v>
      </c>
      <c r="B236" s="49"/>
      <c r="C236" s="137"/>
      <c r="D236" s="50">
        <v>224</v>
      </c>
      <c r="E236" s="62"/>
    </row>
    <row r="237" spans="1:5" ht="20.25" customHeight="1" hidden="1">
      <c r="A237" s="40" t="s">
        <v>36</v>
      </c>
      <c r="B237" s="49"/>
      <c r="C237" s="137"/>
      <c r="D237" s="50">
        <v>225</v>
      </c>
      <c r="E237" s="62"/>
    </row>
    <row r="238" spans="1:5" ht="20.25" customHeight="1" hidden="1">
      <c r="A238" s="40" t="s">
        <v>37</v>
      </c>
      <c r="B238" s="49"/>
      <c r="C238" s="137"/>
      <c r="D238" s="50">
        <v>226</v>
      </c>
      <c r="E238" s="62"/>
    </row>
    <row r="239" spans="1:5" ht="20.25" customHeight="1" hidden="1">
      <c r="A239" s="40" t="s">
        <v>45</v>
      </c>
      <c r="B239" s="49"/>
      <c r="C239" s="137"/>
      <c r="D239" s="50">
        <v>260</v>
      </c>
      <c r="E239" s="62"/>
    </row>
    <row r="240" spans="1:5" ht="20.25" customHeight="1" hidden="1">
      <c r="A240" s="40" t="s">
        <v>1</v>
      </c>
      <c r="B240" s="49"/>
      <c r="C240" s="137"/>
      <c r="D240" s="50"/>
      <c r="E240" s="62"/>
    </row>
    <row r="241" spans="1:5" ht="20.25" customHeight="1" hidden="1">
      <c r="A241" s="40" t="s">
        <v>46</v>
      </c>
      <c r="B241" s="49"/>
      <c r="C241" s="137"/>
      <c r="D241" s="50">
        <v>262</v>
      </c>
      <c r="E241" s="62"/>
    </row>
    <row r="242" spans="1:5" ht="37.5" customHeight="1" hidden="1">
      <c r="A242" s="40" t="s">
        <v>71</v>
      </c>
      <c r="B242" s="49"/>
      <c r="C242" s="137"/>
      <c r="D242" s="50">
        <v>263</v>
      </c>
      <c r="E242" s="62"/>
    </row>
    <row r="243" spans="1:5" ht="20.25" customHeight="1" hidden="1">
      <c r="A243" s="40" t="s">
        <v>47</v>
      </c>
      <c r="B243" s="49"/>
      <c r="C243" s="137"/>
      <c r="D243" s="50">
        <v>290</v>
      </c>
      <c r="E243" s="74"/>
    </row>
    <row r="244" spans="1:5" ht="20.25">
      <c r="A244" s="40" t="s">
        <v>108</v>
      </c>
      <c r="B244" s="49"/>
      <c r="C244" s="137"/>
      <c r="D244" s="50">
        <v>300</v>
      </c>
      <c r="E244" s="63">
        <f>E246+E247</f>
        <v>6101.76</v>
      </c>
    </row>
    <row r="245" spans="1:7" ht="20.25">
      <c r="A245" s="40" t="s">
        <v>1</v>
      </c>
      <c r="B245" s="49"/>
      <c r="C245" s="137"/>
      <c r="D245" s="50"/>
      <c r="E245" s="63"/>
      <c r="G245" s="35">
        <v>6101.76</v>
      </c>
    </row>
    <row r="246" spans="1:5" ht="20.25">
      <c r="A246" s="40" t="s">
        <v>37</v>
      </c>
      <c r="B246" s="49"/>
      <c r="C246" s="137"/>
      <c r="D246" s="50">
        <v>226</v>
      </c>
      <c r="E246" s="63"/>
    </row>
    <row r="247" spans="1:5" ht="20.25">
      <c r="A247" s="40" t="s">
        <v>39</v>
      </c>
      <c r="B247" s="49"/>
      <c r="C247" s="137"/>
      <c r="D247" s="50">
        <v>340</v>
      </c>
      <c r="E247" s="63">
        <v>6101.76</v>
      </c>
    </row>
    <row r="248" spans="1:5" ht="20.25">
      <c r="A248" s="93"/>
      <c r="B248" s="41"/>
      <c r="C248" s="145"/>
      <c r="D248" s="42"/>
      <c r="E248" s="87"/>
    </row>
    <row r="249" spans="1:40" ht="18.75">
      <c r="A249" s="279" t="s">
        <v>115</v>
      </c>
      <c r="B249" s="279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279"/>
      <c r="Z249" s="279"/>
      <c r="AA249" s="279"/>
      <c r="AB249" s="279"/>
      <c r="AC249" s="279"/>
      <c r="AD249" s="279"/>
      <c r="AE249" s="279"/>
      <c r="AF249" s="279"/>
      <c r="AG249" s="279"/>
      <c r="AH249" s="279"/>
      <c r="AI249" s="279"/>
      <c r="AJ249" s="279"/>
      <c r="AK249" s="279"/>
      <c r="AL249" s="279"/>
      <c r="AM249" s="279"/>
      <c r="AN249" s="279"/>
    </row>
    <row r="250" spans="1:40" ht="18.75">
      <c r="A250" s="279" t="s">
        <v>116</v>
      </c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  <c r="X250" s="279"/>
      <c r="Y250" s="279"/>
      <c r="Z250" s="279"/>
      <c r="AA250" s="279"/>
      <c r="AB250" s="279"/>
      <c r="AC250" s="279"/>
      <c r="AD250" s="279"/>
      <c r="AE250" s="279"/>
      <c r="AF250" s="279"/>
      <c r="AG250" s="279"/>
      <c r="AH250" s="279"/>
      <c r="AI250" s="279"/>
      <c r="AJ250" s="279"/>
      <c r="AK250" s="279"/>
      <c r="AL250" s="279"/>
      <c r="AM250" s="279"/>
      <c r="AN250" s="279"/>
    </row>
    <row r="251" spans="1:25" ht="18.75">
      <c r="A251" s="279" t="s">
        <v>117</v>
      </c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  <c r="X251" s="279"/>
      <c r="Y251" s="279"/>
    </row>
    <row r="252" ht="20.25">
      <c r="B252" s="35" t="s">
        <v>152</v>
      </c>
    </row>
    <row r="253" spans="1:43" ht="18.75" customHeight="1" hidden="1">
      <c r="A253" s="279" t="s">
        <v>118</v>
      </c>
      <c r="B253" s="279"/>
      <c r="C253" s="279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79"/>
      <c r="AE253" s="279"/>
      <c r="AF253" s="279"/>
      <c r="AG253" s="279"/>
      <c r="AH253" s="279"/>
      <c r="AI253" s="279"/>
      <c r="AJ253" s="279"/>
      <c r="AK253" s="279"/>
      <c r="AL253" s="279"/>
      <c r="AM253" s="279"/>
      <c r="AN253" s="279"/>
      <c r="AO253" s="279"/>
      <c r="AP253" s="279"/>
      <c r="AQ253" s="279"/>
    </row>
    <row r="254" spans="1:41" ht="18.75" customHeight="1" hidden="1">
      <c r="A254" s="279" t="s">
        <v>119</v>
      </c>
      <c r="B254" s="279"/>
      <c r="C254" s="279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  <c r="X254" s="279"/>
      <c r="Y254" s="279"/>
      <c r="Z254" s="279"/>
      <c r="AA254" s="279"/>
      <c r="AB254" s="279"/>
      <c r="AC254" s="279"/>
      <c r="AD254" s="279"/>
      <c r="AE254" s="279"/>
      <c r="AF254" s="279"/>
      <c r="AG254" s="279"/>
      <c r="AH254" s="279"/>
      <c r="AI254" s="279"/>
      <c r="AJ254" s="279"/>
      <c r="AK254" s="279"/>
      <c r="AL254" s="279"/>
      <c r="AM254" s="279"/>
      <c r="AN254" s="279"/>
      <c r="AO254" s="279"/>
    </row>
    <row r="255" spans="1:25" ht="18.75" customHeight="1" hidden="1">
      <c r="A255" s="279" t="s">
        <v>120</v>
      </c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</row>
    <row r="256" spans="1:42" ht="18.75">
      <c r="A256" s="279" t="s">
        <v>121</v>
      </c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  <c r="X256" s="279"/>
      <c r="Y256" s="279"/>
      <c r="Z256" s="279"/>
      <c r="AA256" s="279"/>
      <c r="AB256" s="279"/>
      <c r="AC256" s="279"/>
      <c r="AD256" s="279"/>
      <c r="AE256" s="279"/>
      <c r="AF256" s="279"/>
      <c r="AG256" s="279"/>
      <c r="AH256" s="279"/>
      <c r="AI256" s="279"/>
      <c r="AJ256" s="279"/>
      <c r="AK256" s="279"/>
      <c r="AL256" s="279"/>
      <c r="AM256" s="279"/>
      <c r="AN256" s="279"/>
      <c r="AO256" s="279"/>
      <c r="AP256" s="279"/>
    </row>
    <row r="257" spans="1:40" ht="18.75">
      <c r="A257" s="279" t="s">
        <v>116</v>
      </c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79"/>
      <c r="AE257" s="279"/>
      <c r="AF257" s="279"/>
      <c r="AG257" s="279"/>
      <c r="AH257" s="279"/>
      <c r="AI257" s="279"/>
      <c r="AJ257" s="279"/>
      <c r="AK257" s="279"/>
      <c r="AL257" s="279"/>
      <c r="AM257" s="279"/>
      <c r="AN257" s="279"/>
    </row>
    <row r="258" spans="2:5" ht="20.25">
      <c r="B258" s="35" t="s">
        <v>126</v>
      </c>
      <c r="E258" s="73" t="s">
        <v>210</v>
      </c>
    </row>
    <row r="259" spans="1:15" ht="18.75">
      <c r="A259" s="279" t="s">
        <v>133</v>
      </c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</row>
    <row r="260" spans="1:15" ht="18.75">
      <c r="A260" s="279"/>
      <c r="B260" s="279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</row>
    <row r="262" spans="1:35" ht="18.75">
      <c r="A262" s="279"/>
      <c r="B262" s="279"/>
      <c r="C262" s="279"/>
      <c r="D262" s="279"/>
      <c r="E262" s="279"/>
      <c r="G262" s="281"/>
      <c r="H262" s="281"/>
      <c r="I262" s="281"/>
      <c r="J262" s="281"/>
      <c r="K262" s="281"/>
      <c r="L262" s="281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  <c r="AH262" s="281"/>
      <c r="AI262" s="281"/>
    </row>
    <row r="263" spans="7:35" ht="20.25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2:39" ht="19.5" thickBot="1">
      <c r="B264" s="59" t="s">
        <v>2</v>
      </c>
      <c r="C264" s="277"/>
      <c r="D264" s="277"/>
      <c r="E264" s="277"/>
      <c r="F264" s="6"/>
      <c r="G264" s="282"/>
      <c r="H264" s="282"/>
      <c r="I264" s="36"/>
      <c r="J264" s="281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281"/>
      <c r="Y264" s="281"/>
      <c r="Z264" s="281"/>
      <c r="AA264" s="281"/>
      <c r="AB264" s="283">
        <v>20</v>
      </c>
      <c r="AC264" s="283"/>
      <c r="AD264" s="283"/>
      <c r="AE264" s="283"/>
      <c r="AF264" s="282"/>
      <c r="AG264" s="282"/>
      <c r="AH264" s="282"/>
      <c r="AI264" s="282"/>
      <c r="AJ264" s="279" t="s">
        <v>3</v>
      </c>
      <c r="AK264" s="279"/>
      <c r="AL264" s="279"/>
      <c r="AM264" s="279"/>
    </row>
  </sheetData>
  <sheetProtection/>
  <mergeCells count="27">
    <mergeCell ref="G264:H264"/>
    <mergeCell ref="A255:Y255"/>
    <mergeCell ref="AB264:AE264"/>
    <mergeCell ref="A256:AP256"/>
    <mergeCell ref="A257:AN257"/>
    <mergeCell ref="A260:O260"/>
    <mergeCell ref="A262:E262"/>
    <mergeCell ref="G262:AI262"/>
    <mergeCell ref="AF264:AI264"/>
    <mergeCell ref="AJ264:AM264"/>
    <mergeCell ref="C264:E264"/>
    <mergeCell ref="D1:D2"/>
    <mergeCell ref="A249:AN249"/>
    <mergeCell ref="A250:AN250"/>
    <mergeCell ref="A251:Y251"/>
    <mergeCell ref="A253:AQ253"/>
    <mergeCell ref="A254:AO254"/>
    <mergeCell ref="E60:E61"/>
    <mergeCell ref="A259:O259"/>
    <mergeCell ref="J264:AA264"/>
    <mergeCell ref="E1:E2"/>
    <mergeCell ref="A60:A61"/>
    <mergeCell ref="B60:B61"/>
    <mergeCell ref="C60:C61"/>
    <mergeCell ref="D60:D61"/>
    <mergeCell ref="A1:C1"/>
    <mergeCell ref="A2:C2"/>
  </mergeCells>
  <printOptions/>
  <pageMargins left="0" right="0" top="0" bottom="0" header="0.31496062992125984" footer="0.31496062992125984"/>
  <pageSetup horizontalDpi="600" verticalDpi="600" orientation="portrait" paperSize="9" scale="58" r:id="rId1"/>
  <rowBreaks count="3" manualBreakCount="3">
    <brk id="48" max="4" man="1"/>
    <brk id="159" max="4" man="1"/>
    <brk id="1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2018-01-31T12:17:55Z</cp:lastPrinted>
  <dcterms:created xsi:type="dcterms:W3CDTF">2010-11-26T07:12:57Z</dcterms:created>
  <dcterms:modified xsi:type="dcterms:W3CDTF">2018-01-31T12:19:10Z</dcterms:modified>
  <cp:category/>
  <cp:version/>
  <cp:contentType/>
  <cp:contentStatus/>
</cp:coreProperties>
</file>